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ources\Covid-19\"/>
    </mc:Choice>
  </mc:AlternateContent>
  <bookViews>
    <workbookView xWindow="0" yWindow="0" windowWidth="20460" windowHeight="7680"/>
  </bookViews>
  <sheets>
    <sheet name="Breakeven" sheetId="1" r:id="rId1"/>
  </sheets>
  <externalReferences>
    <externalReference r:id="rId2"/>
    <externalReference r:id="rId3"/>
    <externalReference r:id="rId4"/>
    <externalReference r:id="rId5"/>
  </externalReferences>
  <definedNames>
    <definedName name="AP_mth1" localSheetId="0">[1]Inputs!$B$22</definedName>
    <definedName name="AP_mth1">[2]Inputs!$B$22</definedName>
    <definedName name="AP_mth2" localSheetId="0">[1]Inputs!$B$23</definedName>
    <definedName name="AP_mth2">[2]Inputs!$B$23</definedName>
    <definedName name="AP_mth3" localSheetId="0">[1]Inputs!$B$24</definedName>
    <definedName name="AP_mth3">[2]Inputs!$B$24</definedName>
    <definedName name="AP_mth4" localSheetId="0">[1]Inputs!$B$25</definedName>
    <definedName name="AP_mth4">[2]Inputs!$B$25</definedName>
    <definedName name="AR_mth1" localSheetId="0">[1]Inputs!$B$8</definedName>
    <definedName name="AR_mth1">[2]Inputs!$B$8</definedName>
    <definedName name="AR_mth2" localSheetId="0">[1]Inputs!$B$9</definedName>
    <definedName name="AR_mth2">[2]Inputs!$B$9</definedName>
    <definedName name="AR_mth3" localSheetId="0">[1]Inputs!$B$10</definedName>
    <definedName name="AR_mth3">[2]Inputs!$B$10</definedName>
    <definedName name="AR_mth4" localSheetId="0">[1]Inputs!$B$11</definedName>
    <definedName name="AR_mth4">[2]Inputs!$B$11</definedName>
    <definedName name="Consol_acc_code" localSheetId="0">[3]List!$A$4:$A$101</definedName>
    <definedName name="Consol_acc_code">'[4]Account list (consolidated)'!$A$4:$A$104</definedName>
    <definedName name="Costs_P1" localSheetId="0">'[1]P&amp;L GST incl'!$C$34,'[1]P&amp;L GST incl'!$B$15:$B$21,'[1]P&amp;L GST incl'!$B$32,'[1]P&amp;L GST incl'!#REF!,'[1]P&amp;L GST incl'!$B$36:$B$46</definedName>
    <definedName name="Costs_P1">'[2]P&amp;L GST incl'!$C$34,'[2]P&amp;L GST incl'!$B$15:$B$21,'[2]P&amp;L GST incl'!$B$32,'[2]P&amp;L GST incl'!#REF!,'[2]P&amp;L GST incl'!$B$36:$B$46</definedName>
    <definedName name="Costs_P10" localSheetId="0">'[1]P&amp;L GST incl'!$K$36:$K$46,'[1]P&amp;L GST incl'!#REF!,'[1]P&amp;L GST incl'!$K$32,'[1]P&amp;L GST incl'!$K$15:$K$21</definedName>
    <definedName name="Costs_P10">'[2]P&amp;L GST incl'!$K$36:$K$46,'[2]P&amp;L GST incl'!#REF!,'[2]P&amp;L GST incl'!$K$32,'[2]P&amp;L GST incl'!$K$15:$K$21</definedName>
    <definedName name="Costs_P11" localSheetId="0">'[1]P&amp;L GST incl'!$L$15:$L$21,'[1]P&amp;L GST incl'!$L$32,'[1]P&amp;L GST incl'!#REF!,'[1]P&amp;L GST incl'!$L$36:$L$46</definedName>
    <definedName name="Costs_P11">'[2]P&amp;L GST incl'!$L$15:$L$21,'[2]P&amp;L GST incl'!$L$32,'[2]P&amp;L GST incl'!#REF!,'[2]P&amp;L GST incl'!$L$36:$L$46</definedName>
    <definedName name="Costs_P12" localSheetId="0">'[1]P&amp;L GST incl'!$M$36:$M$46,'[1]P&amp;L GST incl'!#REF!,'[1]P&amp;L GST incl'!$M$32,'[1]P&amp;L GST incl'!$M$15:$M$21</definedName>
    <definedName name="Costs_P12">'[2]P&amp;L GST incl'!$M$36:$M$46,'[2]P&amp;L GST incl'!#REF!,'[2]P&amp;L GST incl'!$M$32,'[2]P&amp;L GST incl'!$M$15:$M$21</definedName>
    <definedName name="Costs_P2" localSheetId="0">'[1]P&amp;L GST incl'!$C$15:$C$21,'[1]P&amp;L GST incl'!$C$32,'[1]P&amp;L GST incl'!#REF!,'[1]P&amp;L GST incl'!$C$36:$C$46</definedName>
    <definedName name="Costs_P2">'[2]P&amp;L GST incl'!$C$15:$C$21,'[2]P&amp;L GST incl'!$C$32,'[2]P&amp;L GST incl'!#REF!,'[2]P&amp;L GST incl'!$C$36:$C$46</definedName>
    <definedName name="Costs_P3" localSheetId="0">'[1]P&amp;L GST incl'!$D$36:$D$46,'[1]P&amp;L GST incl'!#REF!,'[1]P&amp;L GST incl'!$D$32,'[1]P&amp;L GST incl'!$D$15:$D$21</definedName>
    <definedName name="Costs_P3">'[2]P&amp;L GST incl'!$D$36:$D$46,'[2]P&amp;L GST incl'!#REF!,'[2]P&amp;L GST incl'!$D$32,'[2]P&amp;L GST incl'!$D$15:$D$21</definedName>
    <definedName name="Costs_P4" localSheetId="0">'[1]P&amp;L GST incl'!$E$36:$E$46,'[1]P&amp;L GST incl'!#REF!,'[1]P&amp;L GST incl'!$E$32,'[1]P&amp;L GST incl'!$E$15:$E$21</definedName>
    <definedName name="Costs_P4">'[2]P&amp;L GST incl'!$E$36:$E$46,'[2]P&amp;L GST incl'!#REF!,'[2]P&amp;L GST incl'!$E$32,'[2]P&amp;L GST incl'!$E$15:$E$21</definedName>
    <definedName name="Costs_P5" localSheetId="0">'[1]P&amp;L GST incl'!$F$15:$F$21,'[1]P&amp;L GST incl'!$F$32,'[1]P&amp;L GST incl'!#REF!,'[1]P&amp;L GST incl'!$F$36:$F$46</definedName>
    <definedName name="Costs_P5">'[2]P&amp;L GST incl'!$F$15:$F$21,'[2]P&amp;L GST incl'!$F$32,'[2]P&amp;L GST incl'!#REF!,'[2]P&amp;L GST incl'!$F$36:$F$46</definedName>
    <definedName name="Costs_P6" localSheetId="0">'[1]P&amp;L GST incl'!$G$36:$G$46,'[1]P&amp;L GST incl'!#REF!,'[1]P&amp;L GST incl'!$G$32,'[1]P&amp;L GST incl'!$G$15:$G$21</definedName>
    <definedName name="Costs_P6">'[2]P&amp;L GST incl'!$G$36:$G$46,'[2]P&amp;L GST incl'!#REF!,'[2]P&amp;L GST incl'!$G$32,'[2]P&amp;L GST incl'!$G$15:$G$21</definedName>
    <definedName name="Costs_P7" localSheetId="0">'[1]P&amp;L GST incl'!$H$15:$H$21,'[1]P&amp;L GST incl'!$H$32,'[1]P&amp;L GST incl'!#REF!,'[1]P&amp;L GST incl'!$H$36:$H$46</definedName>
    <definedName name="Costs_P7">'[2]P&amp;L GST incl'!$H$15:$H$21,'[2]P&amp;L GST incl'!$H$32,'[2]P&amp;L GST incl'!#REF!,'[2]P&amp;L GST incl'!$H$36:$H$46</definedName>
    <definedName name="Costs_P8" localSheetId="0">'[1]P&amp;L GST incl'!$I$15:$I$21,'[1]P&amp;L GST incl'!$I$32,'[1]P&amp;L GST incl'!#REF!,'[1]P&amp;L GST incl'!$I$36:$I$46</definedName>
    <definedName name="Costs_P8">'[2]P&amp;L GST incl'!$I$15:$I$21,'[2]P&amp;L GST incl'!$I$32,'[2]P&amp;L GST incl'!#REF!,'[2]P&amp;L GST incl'!$I$36:$I$46</definedName>
    <definedName name="Costs_P9" localSheetId="0">'[1]P&amp;L GST incl'!$J$15:$J$21,'[1]P&amp;L GST incl'!$J$32,'[1]P&amp;L GST incl'!#REF!,'[1]P&amp;L GST incl'!$J$36:$J$46</definedName>
    <definedName name="Costs_P9">'[2]P&amp;L GST incl'!$J$15:$J$21,'[2]P&amp;L GST incl'!$J$32,'[2]P&amp;L GST incl'!#REF!,'[2]P&amp;L GST incl'!$J$36:$J$46</definedName>
    <definedName name="Fixed_assets" localSheetId="0">'[1]Balance Sheet'!$A$17:$A$20</definedName>
    <definedName name="Fixed_assets">'[2]Balance Sheet'!$A$17:$A$20</definedName>
    <definedName name="Periods">[4]Periods!$B$3:$B$14</definedName>
    <definedName name="_xlnm.Print_Area" localSheetId="0">Breakeven!$B$1:$F$50</definedName>
    <definedName name="solver_adj" localSheetId="0" hidden="1">Breakeven!#REF!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Breakeven!#REF!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Wages_P1" localSheetId="0">'[1]P&amp;L GST incl'!$B$14,'[1]P&amp;L GST incl'!$B$35</definedName>
    <definedName name="Wages_P1">'[2]P&amp;L GST incl'!$B$14,'[2]P&amp;L GST incl'!$B$35</definedName>
    <definedName name="Wages_P10" localSheetId="0">'[1]P&amp;L GST incl'!$K$14,'[1]P&amp;L GST incl'!$K$35</definedName>
    <definedName name="Wages_P10">'[2]P&amp;L GST incl'!$K$14,'[2]P&amp;L GST incl'!$K$35</definedName>
    <definedName name="Wages_P11" localSheetId="0">'[1]P&amp;L GST incl'!$L$35,'[1]P&amp;L GST incl'!$L$14</definedName>
    <definedName name="Wages_P11">'[2]P&amp;L GST incl'!$L$35,'[2]P&amp;L GST incl'!$L$14</definedName>
    <definedName name="Wages_p12" localSheetId="0">'[1]P&amp;L GST incl'!$M$35,'[1]P&amp;L GST incl'!$M$14</definedName>
    <definedName name="Wages_p12">'[2]P&amp;L GST incl'!$M$35,'[2]P&amp;L GST incl'!$M$14</definedName>
    <definedName name="Wages_P2" localSheetId="0">'[1]P&amp;L GST incl'!$C$14,'[1]P&amp;L GST incl'!$C$35</definedName>
    <definedName name="Wages_P2">'[2]P&amp;L GST incl'!$C$14,'[2]P&amp;L GST incl'!$C$35</definedName>
    <definedName name="Wages_P3" localSheetId="0">'[1]P&amp;L GST incl'!$D$14,'[1]P&amp;L GST incl'!$D$35</definedName>
    <definedName name="Wages_P3">'[2]P&amp;L GST incl'!$D$14,'[2]P&amp;L GST incl'!$D$35</definedName>
    <definedName name="Wages_P4" localSheetId="0">'[1]P&amp;L GST incl'!$E$14,'[1]P&amp;L GST incl'!$E$35</definedName>
    <definedName name="Wages_P4">'[2]P&amp;L GST incl'!$E$14,'[2]P&amp;L GST incl'!$E$35</definedName>
    <definedName name="Wages_P5" localSheetId="0">'[1]P&amp;L GST incl'!$F$14,'[1]P&amp;L GST incl'!$F$35</definedName>
    <definedName name="Wages_P5">'[2]P&amp;L GST incl'!$F$14,'[2]P&amp;L GST incl'!$F$35</definedName>
    <definedName name="Wages_P6" localSheetId="0">'[1]P&amp;L GST incl'!$G$14,'[1]P&amp;L GST incl'!$G$35</definedName>
    <definedName name="Wages_P6">'[2]P&amp;L GST incl'!$G$14,'[2]P&amp;L GST incl'!$G$35</definedName>
    <definedName name="Wages_P7" localSheetId="0">'[1]P&amp;L GST incl'!$H$35,'[1]P&amp;L GST incl'!$H$14</definedName>
    <definedName name="Wages_P7">'[2]P&amp;L GST incl'!$H$35,'[2]P&amp;L GST incl'!$H$14</definedName>
    <definedName name="Wages_P8" localSheetId="0">'[1]P&amp;L GST incl'!$I$14,'[1]P&amp;L GST incl'!$I$35</definedName>
    <definedName name="Wages_P8">'[2]P&amp;L GST incl'!$I$14,'[2]P&amp;L GST incl'!$I$35</definedName>
    <definedName name="Wages_P9" localSheetId="0">'[1]P&amp;L GST incl'!$J$14,'[1]P&amp;L GST incl'!$J$35</definedName>
    <definedName name="Wages_P9">'[2]P&amp;L GST incl'!$J$14,'[2]P&amp;L GST incl'!$J$35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44" i="1" l="1"/>
  <c r="C41" i="1"/>
  <c r="F39" i="1" l="1"/>
  <c r="D40" i="1"/>
  <c r="C42" i="1"/>
  <c r="D25" i="1" l="1"/>
  <c r="H25" i="1" s="1"/>
  <c r="F25" i="1" l="1"/>
  <c r="C26" i="1"/>
  <c r="D26" i="1" l="1"/>
  <c r="C27" i="1"/>
  <c r="C28" i="1" l="1"/>
  <c r="F26" i="1"/>
  <c r="H26" i="1"/>
  <c r="C29" i="1" l="1"/>
  <c r="D27" i="1"/>
  <c r="C30" i="1" l="1"/>
  <c r="F27" i="1"/>
  <c r="H27" i="1"/>
  <c r="C31" i="1" l="1"/>
  <c r="D28" i="1"/>
  <c r="C32" i="1" l="1"/>
  <c r="D32" i="1"/>
  <c r="H28" i="1"/>
  <c r="E28" i="1" l="1"/>
  <c r="E29" i="1"/>
  <c r="F29" i="1" s="1"/>
  <c r="E30" i="1"/>
  <c r="F30" i="1" s="1"/>
  <c r="E31" i="1"/>
  <c r="F31" i="1" s="1"/>
  <c r="H60" i="1"/>
  <c r="E32" i="1" l="1"/>
  <c r="F28" i="1"/>
  <c r="F32" i="1" s="1"/>
  <c r="H58" i="1"/>
  <c r="H59" i="1"/>
  <c r="D42" i="1" l="1"/>
  <c r="E40" i="1" s="1"/>
  <c r="F40" i="1" l="1"/>
  <c r="E41" i="1"/>
  <c r="F41" i="1" s="1"/>
  <c r="F42" i="1" l="1"/>
  <c r="E42" i="1"/>
</calcChain>
</file>

<file path=xl/sharedStrings.xml><?xml version="1.0" encoding="utf-8"?>
<sst xmlns="http://schemas.openxmlformats.org/spreadsheetml/2006/main" count="47" uniqueCount="37">
  <si>
    <t>Fixed costs</t>
  </si>
  <si>
    <t>Data Entry Cells</t>
  </si>
  <si>
    <t>Boosting Cash flow for employers calculator</t>
  </si>
  <si>
    <t>Summary</t>
  </si>
  <si>
    <t>Calculator</t>
  </si>
  <si>
    <t>Total</t>
  </si>
  <si>
    <t>Use this calculator to provide an estimate or amount and timing of benefit for your business</t>
  </si>
  <si>
    <t>MONTHLY BAS</t>
  </si>
  <si>
    <t>ENTER ESTIMATED PAYG WITHHOLDING</t>
  </si>
  <si>
    <t>Mar-20</t>
  </si>
  <si>
    <t>Apr-20</t>
  </si>
  <si>
    <t>May-20</t>
  </si>
  <si>
    <t>Jun-20</t>
  </si>
  <si>
    <t>Jul-20</t>
  </si>
  <si>
    <t>Aug-20</t>
  </si>
  <si>
    <t>Sep-20</t>
  </si>
  <si>
    <t>Calc cells</t>
  </si>
  <si>
    <t>Under the government stimulus package eligible businesses will receive a tax-free cash flow boost of</t>
  </si>
  <si>
    <t>between $20,000 and $100,000 through credits in the activity statement system when they lodge their</t>
  </si>
  <si>
    <t>activity statements.</t>
  </si>
  <si>
    <t>Enter monthly PAYG withholding for estimate of Cash Flow Boost credit</t>
  </si>
  <si>
    <t>CASH FLOW BOOST CREDIT</t>
  </si>
  <si>
    <t>INITIAL</t>
  </si>
  <si>
    <t>ADDITIONAL</t>
  </si>
  <si>
    <t>TOTAL</t>
  </si>
  <si>
    <t>Updated: 27/3/2020</t>
  </si>
  <si>
    <t>The cash flow boost is an ATO credit and not a payment so it will firstly offset any existing liabilities</t>
  </si>
  <si>
    <t>owed to the ATO and you will only receive a refund if the credit exceeds other tax liabilities</t>
  </si>
  <si>
    <t xml:space="preserve">MONTHLY WITHHOLDER </t>
  </si>
  <si>
    <t>QUARTERLY WITHHOLDER</t>
  </si>
  <si>
    <t>Vincents neither owes nor accepts any duty to any other party and shall not be liable for any loss, damage or expense of</t>
  </si>
  <si>
    <t>whatsoever nature which is caused by their reliance on this spreadsheet or the analysis contained herein.</t>
  </si>
  <si>
    <t>QUARTERLY BAS</t>
  </si>
  <si>
    <t>If you have questions please contact Michael Craig (mcraig@vincents.com.au)</t>
  </si>
  <si>
    <t>www.vincents.com.au</t>
  </si>
  <si>
    <t>Vincents Covid-19 Hub</t>
  </si>
  <si>
    <r>
      <rPr>
        <b/>
        <sz val="10"/>
        <rFont val="Arial"/>
        <family val="2"/>
      </rPr>
      <t xml:space="preserve">Ph </t>
    </r>
    <r>
      <rPr>
        <sz val="10"/>
        <rFont val="Arial"/>
        <family val="2"/>
      </rPr>
      <t>07 3228 4000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</si>
</sst>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"/>
    <numFmt numFmtId="166" formatCode="_(* &quot;$&quot;#,##0_);_(* \(&quot;$&quot;#,##0\);_(* &quot;-&quot;??_);_(@_)"/>
    <numFmt numFmtId="167" formatCode="d/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sz val="24"/>
      <color theme="4" tint="-0.499984740745262"/>
      <name val="Calibri"/>
      <family val="2"/>
    </font>
    <font>
      <sz val="10"/>
      <color theme="0"/>
      <name val="Arial"/>
      <family val="2"/>
    </font>
    <font>
      <b/>
      <sz val="12"/>
      <color rgb="FF333333"/>
      <name val="Calibri"/>
      <family val="2"/>
    </font>
    <font>
      <b/>
      <sz val="10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33333"/>
      <name val="Calibri"/>
      <family val="2"/>
    </font>
    <font>
      <b/>
      <sz val="10"/>
      <name val="Arial"/>
      <family val="2"/>
    </font>
    <font>
      <i/>
      <u/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3" fillId="2" borderId="1">
      <alignment horizontal="center" vertical="center" wrapText="1"/>
    </xf>
    <xf numFmtId="49" fontId="3" fillId="3" borderId="2">
      <alignment vertical="center"/>
      <protection locked="0"/>
    </xf>
    <xf numFmtId="43" fontId="2" fillId="0" borderId="0" applyFont="0" applyFill="0" applyBorder="0" applyAlignment="0" applyProtection="0"/>
    <xf numFmtId="0" fontId="6" fillId="0" borderId="0">
      <alignment horizontal="center" vertical="center" wrapText="1"/>
    </xf>
    <xf numFmtId="0" fontId="7" fillId="2" borderId="1">
      <alignment vertical="center" wrapText="1"/>
    </xf>
    <xf numFmtId="0" fontId="13" fillId="5" borderId="9" applyNumberFormat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2"/>
    <xf numFmtId="0" fontId="7" fillId="0" borderId="4" xfId="7" applyFill="1" applyBorder="1">
      <alignment vertical="center" wrapText="1"/>
    </xf>
    <xf numFmtId="0" fontId="7" fillId="0" borderId="0" xfId="7" applyFill="1" applyBorder="1">
      <alignment vertical="center" wrapText="1"/>
    </xf>
    <xf numFmtId="0" fontId="9" fillId="0" borderId="0" xfId="2" applyFont="1" applyFill="1" applyBorder="1"/>
    <xf numFmtId="164" fontId="11" fillId="0" borderId="0" xfId="1" applyNumberFormat="1" applyFont="1" applyFill="1" applyBorder="1" applyAlignment="1">
      <alignment horizontal="center" vertical="center"/>
    </xf>
    <xf numFmtId="0" fontId="12" fillId="0" borderId="0" xfId="2" applyFont="1"/>
    <xf numFmtId="0" fontId="5" fillId="0" borderId="0" xfId="2" applyFont="1"/>
    <xf numFmtId="0" fontId="7" fillId="0" borderId="0" xfId="7" applyFont="1" applyFill="1" applyBorder="1">
      <alignment vertical="center" wrapText="1"/>
    </xf>
    <xf numFmtId="0" fontId="2" fillId="0" borderId="0" xfId="2" applyFont="1" applyAlignment="1">
      <alignment horizontal="left"/>
    </xf>
    <xf numFmtId="0" fontId="14" fillId="0" borderId="0" xfId="7" applyFont="1" applyFill="1" applyBorder="1" applyAlignment="1">
      <alignment horizontal="left" vertical="center"/>
    </xf>
    <xf numFmtId="0" fontId="14" fillId="0" borderId="0" xfId="7" applyFont="1" applyFill="1" applyBorder="1" applyAlignment="1">
      <alignment vertical="center"/>
    </xf>
    <xf numFmtId="0" fontId="7" fillId="0" borderId="0" xfId="7" applyFill="1" applyBorder="1" applyAlignment="1">
      <alignment vertical="center"/>
    </xf>
    <xf numFmtId="0" fontId="2" fillId="0" borderId="0" xfId="2" applyAlignment="1"/>
    <xf numFmtId="0" fontId="6" fillId="3" borderId="3" xfId="6" applyFill="1" applyBorder="1" applyAlignment="1">
      <alignment horizontal="center" vertical="center" wrapText="1"/>
    </xf>
    <xf numFmtId="49" fontId="5" fillId="0" borderId="6" xfId="5" applyNumberFormat="1" applyFont="1" applyFill="1" applyBorder="1" applyAlignment="1">
      <alignment horizontal="center" vertical="center"/>
    </xf>
    <xf numFmtId="0" fontId="13" fillId="5" borderId="9" xfId="8"/>
    <xf numFmtId="164" fontId="13" fillId="5" borderId="9" xfId="8" applyNumberFormat="1"/>
    <xf numFmtId="0" fontId="6" fillId="3" borderId="3" xfId="6" applyFill="1" applyBorder="1" applyAlignment="1">
      <alignment horizontal="centerContinuous" vertical="center" wrapText="1"/>
    </xf>
    <xf numFmtId="166" fontId="5" fillId="4" borderId="5" xfId="1" applyNumberFormat="1" applyFont="1" applyFill="1" applyBorder="1" applyAlignment="1" applyProtection="1">
      <alignment horizontal="right" vertical="center" indent="1"/>
      <protection locked="0"/>
    </xf>
    <xf numFmtId="166" fontId="4" fillId="3" borderId="5" xfId="1" applyNumberFormat="1" applyFont="1" applyFill="1" applyBorder="1" applyAlignment="1">
      <alignment horizontal="right" vertical="center" indent="1"/>
    </xf>
    <xf numFmtId="167" fontId="2" fillId="0" borderId="0" xfId="2" applyNumberFormat="1"/>
    <xf numFmtId="0" fontId="15" fillId="0" borderId="0" xfId="2" applyFont="1"/>
    <xf numFmtId="166" fontId="5" fillId="0" borderId="5" xfId="1" applyNumberFormat="1" applyFont="1" applyFill="1" applyBorder="1" applyAlignment="1" applyProtection="1">
      <alignment horizontal="right" vertical="center" indent="1"/>
      <protection hidden="1"/>
    </xf>
    <xf numFmtId="0" fontId="7" fillId="0" borderId="0" xfId="7" applyFill="1" applyBorder="1" applyAlignment="1">
      <alignment vertical="top"/>
    </xf>
    <xf numFmtId="0" fontId="16" fillId="0" borderId="0" xfId="7" applyFont="1" applyFill="1" applyBorder="1" applyAlignment="1">
      <alignment vertical="top"/>
    </xf>
    <xf numFmtId="0" fontId="16" fillId="0" borderId="0" xfId="7" applyFont="1" applyFill="1" applyBorder="1" applyAlignment="1">
      <alignment vertical="center"/>
    </xf>
    <xf numFmtId="0" fontId="17" fillId="0" borderId="0" xfId="9"/>
    <xf numFmtId="0" fontId="2" fillId="0" borderId="0" xfId="2" applyAlignment="1">
      <alignment horizontal="right" indent="1"/>
    </xf>
    <xf numFmtId="0" fontId="17" fillId="0" borderId="0" xfId="9" applyProtection="1">
      <protection locked="0"/>
    </xf>
    <xf numFmtId="0" fontId="17" fillId="0" borderId="0" xfId="9" applyAlignment="1" applyProtection="1">
      <alignment horizontal="right" indent="1"/>
      <protection locked="0"/>
    </xf>
    <xf numFmtId="0" fontId="2" fillId="0" borderId="0" xfId="2" applyProtection="1">
      <protection locked="0"/>
    </xf>
    <xf numFmtId="0" fontId="8" fillId="2" borderId="7" xfId="7" applyFont="1" applyBorder="1" applyAlignment="1">
      <alignment horizontal="center" vertical="center" wrapText="1"/>
    </xf>
    <xf numFmtId="0" fontId="8" fillId="2" borderId="0" xfId="7" applyFont="1" applyBorder="1" applyAlignment="1">
      <alignment horizontal="center" vertical="center" wrapText="1"/>
    </xf>
    <xf numFmtId="0" fontId="10" fillId="3" borderId="8" xfId="7" applyFont="1" applyFill="1" applyBorder="1" applyAlignment="1">
      <alignment horizontal="center" vertical="center" wrapText="1"/>
    </xf>
    <xf numFmtId="0" fontId="2" fillId="4" borderId="10" xfId="2" applyFill="1" applyBorder="1" applyAlignment="1">
      <alignment horizontal="center" vertical="center"/>
    </xf>
    <xf numFmtId="0" fontId="2" fillId="4" borderId="11" xfId="2" applyFill="1" applyBorder="1" applyAlignment="1">
      <alignment horizontal="center" vertical="center"/>
    </xf>
  </cellXfs>
  <cellStyles count="10">
    <cellStyle name="Calculation" xfId="8" builtinId="22"/>
    <cellStyle name="Comma_Book1" xfId="5"/>
    <cellStyle name="Currency" xfId="1" builtinId="4"/>
    <cellStyle name="Formula # 1" xfId="3"/>
    <cellStyle name="Hyperlink" xfId="9" builtinId="8"/>
    <cellStyle name="Normal" xfId="0" builtinId="0"/>
    <cellStyle name="Normal 2" xfId="2"/>
    <cellStyle name="Notes" xfId="4"/>
    <cellStyle name="Sheet Title" xfId="6"/>
    <cellStyle name="Tab Name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476250</xdr:colOff>
      <xdr:row>3</xdr:row>
      <xdr:rowOff>94081</xdr:rowOff>
    </xdr:to>
    <xdr:pic>
      <xdr:nvPicPr>
        <xdr:cNvPr id="4" name="Picture 3" descr="C:\Users\MCraig\AppData\Local\Microsoft\Windows\INetCache\Content.Word\Vincents_CMYK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9"/>
        <a:stretch/>
      </xdr:blipFill>
      <xdr:spPr bwMode="auto">
        <a:xfrm>
          <a:off x="219075" y="0"/>
          <a:ext cx="3019425" cy="6370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Store\SPLATT,%20Keiron%20Michael\TABS%20-%202010%20%20Year%20End%20Compliance\Tax%20planning%20conference%20May-10\Splatt%20-%20Tax%20estimate%202010%20&amp;%20Cash%20flow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Store\SPLATT,%20Keiron%20Michael\TABS%20-%202010%20%20Year%20End%20Compliance\Tax%20planning%20conference%20May-10\Splatt%20-%20Cash%20flow%20forecast%202010-2011%20upda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Store\SPLATT,%20Keiron%20Michael\TABS%20-%202010%20%20Year%20End%20Compliance\Tax%20planning%20conference%20May-10\20010-11_Budg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Store\SPLATT,%20Keiron%20Michael\TABS%20-%202011%20Year%20End%20Compliiance\01.%20KMS_Reports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X ESTIMATE 2010"/>
      <sheetName val="Inputs"/>
      <sheetName val="P&amp;L Budget"/>
      <sheetName val="P&amp;L DETAIL"/>
      <sheetName val="P&amp;L GST incl"/>
      <sheetName val="Balance Sheet"/>
      <sheetName val="Cash flow"/>
      <sheetName val="Tax"/>
      <sheetName val="AR check"/>
      <sheetName val="ap cHECK"/>
    </sheetNames>
    <sheetDataSet>
      <sheetData sheetId="0"/>
      <sheetData sheetId="1"/>
      <sheetData sheetId="2">
        <row r="8">
          <cell r="B8">
            <v>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22">
          <cell r="B22">
            <v>0.5</v>
          </cell>
        </row>
        <row r="23">
          <cell r="B23">
            <v>0.5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3"/>
      <sheetData sheetId="4"/>
      <sheetData sheetId="5">
        <row r="14">
          <cell r="B14">
            <v>0</v>
          </cell>
          <cell r="C14">
            <v>-14.850000000000001</v>
          </cell>
          <cell r="D14">
            <v>-14.850000000000001</v>
          </cell>
          <cell r="E14">
            <v>-566.5</v>
          </cell>
          <cell r="F14">
            <v>-473.00000000000006</v>
          </cell>
          <cell r="G14">
            <v>0</v>
          </cell>
          <cell r="H14">
            <v>0</v>
          </cell>
          <cell r="I14">
            <v>-3171.8500000000004</v>
          </cell>
          <cell r="J14">
            <v>-82.5</v>
          </cell>
          <cell r="K14">
            <v>-480.3944444444445</v>
          </cell>
          <cell r="L14">
            <v>-480.3944444444445</v>
          </cell>
          <cell r="M14">
            <v>-480.3944444444445</v>
          </cell>
        </row>
        <row r="15">
          <cell r="B15">
            <v>86.9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-18.249000000000002</v>
          </cell>
          <cell r="C16">
            <v>-9126.1170000000002</v>
          </cell>
          <cell r="D16">
            <v>-1812.855</v>
          </cell>
          <cell r="E16">
            <v>-613.976</v>
          </cell>
          <cell r="F16">
            <v>-888.47000000000014</v>
          </cell>
          <cell r="G16">
            <v>-363.13200000000006</v>
          </cell>
          <cell r="H16">
            <v>0</v>
          </cell>
          <cell r="I16">
            <v>-4540.5470000000005</v>
          </cell>
          <cell r="J16">
            <v>-36071.178</v>
          </cell>
          <cell r="K16">
            <v>-5937.1693333333333</v>
          </cell>
          <cell r="L16">
            <v>-5937.1693333333333</v>
          </cell>
          <cell r="M16">
            <v>-5937.1693333333333</v>
          </cell>
        </row>
        <row r="17">
          <cell r="B17">
            <v>-73451.17</v>
          </cell>
          <cell r="C17">
            <v>2027.18</v>
          </cell>
          <cell r="D17">
            <v>0</v>
          </cell>
          <cell r="E17">
            <v>0</v>
          </cell>
          <cell r="F17">
            <v>-7298.57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32">
          <cell r="B32">
            <v>-71784.159</v>
          </cell>
          <cell r="C32">
            <v>-72797.260999999999</v>
          </cell>
          <cell r="D32">
            <v>-61558.47</v>
          </cell>
          <cell r="E32">
            <v>-112004.603</v>
          </cell>
          <cell r="F32">
            <v>-64651.424999999996</v>
          </cell>
          <cell r="G32">
            <v>-81811.701000000001</v>
          </cell>
          <cell r="H32">
            <v>-47110.794999999998</v>
          </cell>
          <cell r="I32">
            <v>-73551.634999999995</v>
          </cell>
          <cell r="J32">
            <v>-73468.947</v>
          </cell>
          <cell r="K32">
            <v>-73193.22177777777</v>
          </cell>
          <cell r="L32">
            <v>-73193.22177777777</v>
          </cell>
          <cell r="M32">
            <v>-148193.2217777778</v>
          </cell>
        </row>
        <row r="35">
          <cell r="B35">
            <v>-6930.0000000000009</v>
          </cell>
          <cell r="C35">
            <v>-6490.0000000000009</v>
          </cell>
          <cell r="D35">
            <v>-3344.0000000000005</v>
          </cell>
          <cell r="E35">
            <v>-1705.0000000000002</v>
          </cell>
          <cell r="F35">
            <v>-154</v>
          </cell>
          <cell r="G35">
            <v>-4422</v>
          </cell>
          <cell r="H35">
            <v>-8525</v>
          </cell>
          <cell r="I35">
            <v>-830.50000000000011</v>
          </cell>
          <cell r="J35">
            <v>-165</v>
          </cell>
          <cell r="K35">
            <v>-6600.0000000000009</v>
          </cell>
          <cell r="L35">
            <v>-16500</v>
          </cell>
          <cell r="M35">
            <v>-6050.0000000000009</v>
          </cell>
        </row>
        <row r="36">
          <cell r="B36">
            <v>-52926.808000000005</v>
          </cell>
          <cell r="C36">
            <v>-45727.527999999998</v>
          </cell>
          <cell r="D36">
            <v>-74884.315000000002</v>
          </cell>
          <cell r="E36">
            <v>-41456.613000000005</v>
          </cell>
          <cell r="F36">
            <v>-62571.597000000009</v>
          </cell>
          <cell r="G36">
            <v>-78738.572000000015</v>
          </cell>
          <cell r="H36">
            <v>-84612.418000000005</v>
          </cell>
          <cell r="I36">
            <v>-68999.436000000002</v>
          </cell>
          <cell r="J36">
            <v>-77357.510999999999</v>
          </cell>
          <cell r="K36">
            <v>-65252.755333333349</v>
          </cell>
          <cell r="L36">
            <v>-65252.755333333349</v>
          </cell>
          <cell r="M36">
            <v>-65252.755333333349</v>
          </cell>
        </row>
        <row r="37">
          <cell r="B37">
            <v>-4307.9630000000006</v>
          </cell>
          <cell r="C37">
            <v>-599.26900000000001</v>
          </cell>
          <cell r="D37">
            <v>-2547.5889999999999</v>
          </cell>
          <cell r="E37">
            <v>-2380.7850000000003</v>
          </cell>
          <cell r="F37">
            <v>-2412.8830000000003</v>
          </cell>
          <cell r="G37">
            <v>-2572.1520000000005</v>
          </cell>
          <cell r="H37">
            <v>-4814.59</v>
          </cell>
          <cell r="I37">
            <v>237.14900000000003</v>
          </cell>
          <cell r="J37">
            <v>-6111.2260000000006</v>
          </cell>
          <cell r="K37">
            <v>-2826.5954444444446</v>
          </cell>
          <cell r="L37">
            <v>-2826.5954444444446</v>
          </cell>
          <cell r="M37">
            <v>-2826.5954444444446</v>
          </cell>
        </row>
        <row r="38">
          <cell r="B38">
            <v>-8837.5</v>
          </cell>
          <cell r="C38">
            <v>-8900</v>
          </cell>
          <cell r="D38">
            <v>-8962.5</v>
          </cell>
          <cell r="E38">
            <v>-9025</v>
          </cell>
          <cell r="F38">
            <v>-9087.5</v>
          </cell>
          <cell r="G38">
            <v>-9150</v>
          </cell>
          <cell r="H38">
            <v>-9212.5</v>
          </cell>
          <cell r="I38">
            <v>-9275</v>
          </cell>
          <cell r="J38">
            <v>-12941.424999999999</v>
          </cell>
          <cell r="K38">
            <v>-13003.924999999999</v>
          </cell>
          <cell r="L38">
            <v>-13066.424999999999</v>
          </cell>
          <cell r="M38">
            <v>-13128.924999999999</v>
          </cell>
        </row>
        <row r="39">
          <cell r="B39">
            <v>-3151.8300000000004</v>
          </cell>
          <cell r="C39">
            <v>-2447.4670000000006</v>
          </cell>
          <cell r="D39">
            <v>-1175.6360000000002</v>
          </cell>
          <cell r="E39">
            <v>-2937.55</v>
          </cell>
          <cell r="F39">
            <v>-1337.9960000000003</v>
          </cell>
          <cell r="G39">
            <v>-1526.3600000000001</v>
          </cell>
          <cell r="H39">
            <v>-782.66100000000006</v>
          </cell>
          <cell r="I39">
            <v>-1841.5319999999999</v>
          </cell>
          <cell r="J39">
            <v>-2250.6000000000004</v>
          </cell>
          <cell r="K39">
            <v>-1939.0702222222224</v>
          </cell>
          <cell r="L39">
            <v>-1939.0702222222224</v>
          </cell>
          <cell r="M39">
            <v>-1939.0702222222224</v>
          </cell>
        </row>
        <row r="40">
          <cell r="B40">
            <v>-16716.425000000003</v>
          </cell>
          <cell r="C40">
            <v>-13257.024000000001</v>
          </cell>
          <cell r="D40">
            <v>-15530.515000000001</v>
          </cell>
          <cell r="E40">
            <v>-20298.366000000002</v>
          </cell>
          <cell r="F40">
            <v>-46590.24700000001</v>
          </cell>
          <cell r="G40">
            <v>-41663.940999999999</v>
          </cell>
          <cell r="H40">
            <v>-28611.000000000004</v>
          </cell>
          <cell r="I40">
            <v>-48849.449000000001</v>
          </cell>
          <cell r="J40">
            <v>-47903.921999999999</v>
          </cell>
          <cell r="K40">
            <v>-31046.765444444449</v>
          </cell>
          <cell r="L40">
            <v>-31046.765444444449</v>
          </cell>
          <cell r="M40">
            <v>-31046.765444444449</v>
          </cell>
        </row>
        <row r="41">
          <cell r="B41">
            <v>-4083.2110000000007</v>
          </cell>
          <cell r="C41">
            <v>-2133.2080000000005</v>
          </cell>
          <cell r="D41">
            <v>-2133.2080000000005</v>
          </cell>
          <cell r="E41">
            <v>-4083.2110000000007</v>
          </cell>
          <cell r="F41">
            <v>-2698.982</v>
          </cell>
          <cell r="G41">
            <v>-4083.2110000000007</v>
          </cell>
          <cell r="H41">
            <v>-4083.2110000000007</v>
          </cell>
          <cell r="I41">
            <v>-2133.2080000000005</v>
          </cell>
          <cell r="J41">
            <v>-4992.0860000000002</v>
          </cell>
          <cell r="K41">
            <v>-3380.3928888888895</v>
          </cell>
          <cell r="L41">
            <v>-3380.3928888888895</v>
          </cell>
          <cell r="M41">
            <v>-3380.3928888888895</v>
          </cell>
        </row>
        <row r="42">
          <cell r="B42">
            <v>-3375.4761469999999</v>
          </cell>
          <cell r="C42">
            <v>-1215.461982</v>
          </cell>
          <cell r="D42">
            <v>-811.06534499999998</v>
          </cell>
          <cell r="E42">
            <v>-2463.1489710000001</v>
          </cell>
          <cell r="F42">
            <v>-694.90171500000008</v>
          </cell>
          <cell r="G42">
            <v>-625.06486600000005</v>
          </cell>
          <cell r="H42">
            <v>-3555.6097759999998</v>
          </cell>
          <cell r="I42">
            <v>-1888.9763619999999</v>
          </cell>
          <cell r="J42">
            <v>-270.18444300000004</v>
          </cell>
          <cell r="K42">
            <v>-1655.5432896666669</v>
          </cell>
          <cell r="L42">
            <v>-1655.5432896666669</v>
          </cell>
          <cell r="M42">
            <v>-1655.5432896666669</v>
          </cell>
        </row>
        <row r="43">
          <cell r="B43">
            <v>-2007.6980000000003</v>
          </cell>
          <cell r="C43">
            <v>-5475.0410000000011</v>
          </cell>
          <cell r="D43">
            <v>-5732.661000000001</v>
          </cell>
          <cell r="E43">
            <v>-5525.9050000000007</v>
          </cell>
          <cell r="F43">
            <v>-1707.5410000000002</v>
          </cell>
          <cell r="G43">
            <v>-5337.255000000001</v>
          </cell>
          <cell r="H43">
            <v>-3369.047</v>
          </cell>
          <cell r="I43">
            <v>-5736.3680000000004</v>
          </cell>
          <cell r="J43">
            <v>-5438.7080000000005</v>
          </cell>
          <cell r="K43">
            <v>-4481.1360000000004</v>
          </cell>
          <cell r="L43">
            <v>-4481.1360000000004</v>
          </cell>
          <cell r="M43">
            <v>-4481.1360000000004</v>
          </cell>
        </row>
        <row r="44">
          <cell r="B44">
            <v>-30537.518000000004</v>
          </cell>
          <cell r="C44">
            <v>-65797.985000000001</v>
          </cell>
          <cell r="D44">
            <v>-48142.314000000013</v>
          </cell>
          <cell r="E44">
            <v>-48372.907000000007</v>
          </cell>
          <cell r="F44">
            <v>-47832.532000000007</v>
          </cell>
          <cell r="G44">
            <v>-49317.125000000007</v>
          </cell>
          <cell r="H44">
            <v>-47575.814000000013</v>
          </cell>
          <cell r="I44">
            <v>-47851.441000000006</v>
          </cell>
          <cell r="J44">
            <v>-48365.03100000001</v>
          </cell>
          <cell r="K44">
            <v>-48199.185222222244</v>
          </cell>
          <cell r="L44">
            <v>-48199.185222222244</v>
          </cell>
          <cell r="M44">
            <v>-48199.185222222244</v>
          </cell>
        </row>
        <row r="45">
          <cell r="B45">
            <v>-4085.895</v>
          </cell>
          <cell r="C45">
            <v>-3220.3710000000005</v>
          </cell>
          <cell r="D45">
            <v>-4769.9630000000006</v>
          </cell>
          <cell r="E45">
            <v>-5824.7420000000011</v>
          </cell>
          <cell r="F45">
            <v>-608.27800000000002</v>
          </cell>
          <cell r="G45">
            <v>-5988.576</v>
          </cell>
          <cell r="H45">
            <v>-3083.1019999999999</v>
          </cell>
          <cell r="I45">
            <v>-5313.5940000000001</v>
          </cell>
          <cell r="J45">
            <v>-5424.7050000000008</v>
          </cell>
          <cell r="K45">
            <v>-4257.691777777778</v>
          </cell>
          <cell r="L45">
            <v>-4257.691777777778</v>
          </cell>
          <cell r="M45">
            <v>-4257.691777777778</v>
          </cell>
        </row>
        <row r="46">
          <cell r="B46">
            <v>-1615.9000000000003</v>
          </cell>
          <cell r="C46">
            <v>-6025.0410000000002</v>
          </cell>
          <cell r="D46">
            <v>-5995.5830000000005</v>
          </cell>
          <cell r="E46">
            <v>-1214.2680000000003</v>
          </cell>
          <cell r="F46">
            <v>-6023.8200000000006</v>
          </cell>
          <cell r="G46">
            <v>-3109.7000000000003</v>
          </cell>
          <cell r="H46">
            <v>-137.70899999999997</v>
          </cell>
          <cell r="I46">
            <v>-3403.7630000000004</v>
          </cell>
          <cell r="J46">
            <v>-1526.8220000000001</v>
          </cell>
          <cell r="K46">
            <v>-3228.0673333333334</v>
          </cell>
          <cell r="L46">
            <v>-3228.0673333333334</v>
          </cell>
          <cell r="M46">
            <v>-3228.0673333333334</v>
          </cell>
        </row>
      </sheetData>
      <sheetData sheetId="6">
        <row r="17">
          <cell r="A17" t="str">
            <v>Office furniture &amp; Equipment</v>
          </cell>
        </row>
        <row r="18">
          <cell r="A18" t="str">
            <v>Motor Vehiciles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X ESTIMATE 2011"/>
      <sheetName val="Inputs"/>
      <sheetName val="P&amp;L Budget"/>
      <sheetName val="P&amp;L DETAIL"/>
      <sheetName val="P&amp;L GST incl"/>
      <sheetName val="Balance Sheet"/>
      <sheetName val="Cash flow"/>
      <sheetName val="Tax"/>
      <sheetName val="AR check"/>
      <sheetName val="ap cHECK"/>
    </sheetNames>
    <sheetDataSet>
      <sheetData sheetId="0"/>
      <sheetData sheetId="1"/>
      <sheetData sheetId="2">
        <row r="8">
          <cell r="B8">
            <v>1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22">
          <cell r="B22">
            <v>0.5</v>
          </cell>
        </row>
        <row r="23">
          <cell r="B23">
            <v>0.5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3"/>
      <sheetData sheetId="4"/>
      <sheetData sheetId="5">
        <row r="14">
          <cell r="B14">
            <v>-458.33333333333337</v>
          </cell>
          <cell r="C14">
            <v>-458.33333333333337</v>
          </cell>
          <cell r="D14">
            <v>-458.33333333333337</v>
          </cell>
          <cell r="E14">
            <v>-458.33333333333337</v>
          </cell>
          <cell r="F14">
            <v>-458.33333333333337</v>
          </cell>
          <cell r="G14">
            <v>-458.33333333333337</v>
          </cell>
          <cell r="H14">
            <v>-458.33333333333337</v>
          </cell>
          <cell r="I14">
            <v>-458.33333333333337</v>
          </cell>
          <cell r="J14">
            <v>-458.33333333333337</v>
          </cell>
          <cell r="K14">
            <v>-458.33333333333337</v>
          </cell>
          <cell r="L14">
            <v>-458.33333333333337</v>
          </cell>
          <cell r="M14">
            <v>-458.33333333333337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-5958.3333333333339</v>
          </cell>
          <cell r="C16">
            <v>-5958.3333333333339</v>
          </cell>
          <cell r="D16">
            <v>-5958.3333333333339</v>
          </cell>
          <cell r="E16">
            <v>-5958.3333333333339</v>
          </cell>
          <cell r="F16">
            <v>-5958.3333333333339</v>
          </cell>
          <cell r="G16">
            <v>-5958.3333333333339</v>
          </cell>
          <cell r="H16">
            <v>-5958.3333333333339</v>
          </cell>
          <cell r="I16">
            <v>-5958.3333333333339</v>
          </cell>
          <cell r="J16">
            <v>-5958.3333333333339</v>
          </cell>
          <cell r="K16">
            <v>-5958.3333333333339</v>
          </cell>
          <cell r="L16">
            <v>-5958.3333333333339</v>
          </cell>
          <cell r="M16">
            <v>-5958.3333333333339</v>
          </cell>
        </row>
        <row r="17">
          <cell r="B17">
            <v>-7500</v>
          </cell>
          <cell r="C17">
            <v>-7500</v>
          </cell>
          <cell r="D17">
            <v>-7500</v>
          </cell>
          <cell r="E17">
            <v>-7500</v>
          </cell>
          <cell r="F17">
            <v>-7500</v>
          </cell>
          <cell r="G17">
            <v>-7500</v>
          </cell>
          <cell r="H17">
            <v>-7500</v>
          </cell>
          <cell r="I17">
            <v>-7500</v>
          </cell>
          <cell r="J17">
            <v>-7500</v>
          </cell>
          <cell r="K17">
            <v>-7500</v>
          </cell>
          <cell r="L17">
            <v>-7500</v>
          </cell>
          <cell r="M17">
            <v>-7500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32">
          <cell r="B32">
            <v>-71476.923076923078</v>
          </cell>
          <cell r="C32">
            <v>-71476.923076923078</v>
          </cell>
          <cell r="D32">
            <v>-105015.38461538462</v>
          </cell>
          <cell r="E32">
            <v>-71476.923076923078</v>
          </cell>
          <cell r="F32">
            <v>-71476.923076923078</v>
          </cell>
          <cell r="G32">
            <v>-71476.923076923078</v>
          </cell>
          <cell r="H32">
            <v>-71476.923076923078</v>
          </cell>
          <cell r="I32">
            <v>-71476.923076923078</v>
          </cell>
          <cell r="J32">
            <v>-105015.38461538462</v>
          </cell>
          <cell r="K32">
            <v>-71476.923076923078</v>
          </cell>
          <cell r="L32">
            <v>-71476.923076923078</v>
          </cell>
          <cell r="M32">
            <v>-146476.92307692306</v>
          </cell>
        </row>
        <row r="35">
          <cell r="B35">
            <v>-8250</v>
          </cell>
          <cell r="C35">
            <v>-3300.0000000000005</v>
          </cell>
          <cell r="D35">
            <v>-3300.0000000000005</v>
          </cell>
          <cell r="E35">
            <v>-8250</v>
          </cell>
          <cell r="F35">
            <v>-5500</v>
          </cell>
          <cell r="G35">
            <v>-3300.0000000000005</v>
          </cell>
          <cell r="H35">
            <v>-5500</v>
          </cell>
          <cell r="I35">
            <v>-5500</v>
          </cell>
          <cell r="J35">
            <v>-7150.0000000000009</v>
          </cell>
          <cell r="K35">
            <v>-8250</v>
          </cell>
          <cell r="L35">
            <v>-19250</v>
          </cell>
          <cell r="M35">
            <v>-5500</v>
          </cell>
        </row>
        <row r="36">
          <cell r="B36">
            <v>-64166.663000000008</v>
          </cell>
          <cell r="C36">
            <v>-64166.663000000008</v>
          </cell>
          <cell r="D36">
            <v>-64166.663000000008</v>
          </cell>
          <cell r="E36">
            <v>-64166.663000000008</v>
          </cell>
          <cell r="F36">
            <v>-64166.663000000008</v>
          </cell>
          <cell r="G36">
            <v>-64166.663000000008</v>
          </cell>
          <cell r="H36">
            <v>-64166.663000000008</v>
          </cell>
          <cell r="I36">
            <v>-64166.663000000008</v>
          </cell>
          <cell r="J36">
            <v>-64166.663000000008</v>
          </cell>
          <cell r="K36">
            <v>-64166.663000000008</v>
          </cell>
          <cell r="L36">
            <v>-64166.663000000008</v>
          </cell>
          <cell r="M36">
            <v>-64166.663000000008</v>
          </cell>
        </row>
        <row r="37">
          <cell r="B37">
            <v>-2979.166666666667</v>
          </cell>
          <cell r="C37">
            <v>-2979.166666666667</v>
          </cell>
          <cell r="D37">
            <v>-2979.166666666667</v>
          </cell>
          <cell r="E37">
            <v>-2979.166666666667</v>
          </cell>
          <cell r="F37">
            <v>-2979.166666666667</v>
          </cell>
          <cell r="G37">
            <v>-2979.166666666667</v>
          </cell>
          <cell r="H37">
            <v>-2979.166666666667</v>
          </cell>
          <cell r="I37">
            <v>-2979.166666666667</v>
          </cell>
          <cell r="J37">
            <v>-2979.166666666667</v>
          </cell>
          <cell r="K37">
            <v>-2979.166666666667</v>
          </cell>
          <cell r="L37">
            <v>-2979.166666666667</v>
          </cell>
          <cell r="M37">
            <v>-2979.166666666667</v>
          </cell>
        </row>
        <row r="38">
          <cell r="B38">
            <v>-10305.824999999999</v>
          </cell>
          <cell r="C38">
            <v>-10368.324999999999</v>
          </cell>
          <cell r="D38">
            <v>-10430.824999999999</v>
          </cell>
          <cell r="E38">
            <v>-10493.324999999999</v>
          </cell>
          <cell r="F38">
            <v>-10555.824999999999</v>
          </cell>
          <cell r="G38">
            <v>-10618.324999999999</v>
          </cell>
          <cell r="H38">
            <v>-10680.824999999999</v>
          </cell>
          <cell r="I38">
            <v>-10743.324999999999</v>
          </cell>
          <cell r="J38">
            <v>-10805.824999999999</v>
          </cell>
          <cell r="K38">
            <v>-10868.324999999999</v>
          </cell>
          <cell r="L38">
            <v>-10930.824999999999</v>
          </cell>
          <cell r="M38">
            <v>-10993.324999999999</v>
          </cell>
        </row>
        <row r="39">
          <cell r="B39">
            <v>-1925.0000000000002</v>
          </cell>
          <cell r="C39">
            <v>-1925.0000000000002</v>
          </cell>
          <cell r="D39">
            <v>-1925.0000000000002</v>
          </cell>
          <cell r="E39">
            <v>-1925.0000000000002</v>
          </cell>
          <cell r="F39">
            <v>-1925.0000000000002</v>
          </cell>
          <cell r="G39">
            <v>-1925.0000000000002</v>
          </cell>
          <cell r="H39">
            <v>-1925.0000000000002</v>
          </cell>
          <cell r="I39">
            <v>-1925.0000000000002</v>
          </cell>
          <cell r="J39">
            <v>-1925.0000000000002</v>
          </cell>
          <cell r="K39">
            <v>-1925.0000000000002</v>
          </cell>
          <cell r="L39">
            <v>-1925.0000000000002</v>
          </cell>
          <cell r="M39">
            <v>-1925.0000000000002</v>
          </cell>
        </row>
        <row r="40">
          <cell r="B40">
            <v>-21964.436999999998</v>
          </cell>
          <cell r="C40">
            <v>-21964.436999999998</v>
          </cell>
          <cell r="D40">
            <v>-23614.437000000002</v>
          </cell>
          <cell r="E40">
            <v>-21964.436999999998</v>
          </cell>
          <cell r="F40">
            <v>-21964.436999999998</v>
          </cell>
          <cell r="G40">
            <v>-23614.437000000002</v>
          </cell>
          <cell r="H40">
            <v>-21964.436999999998</v>
          </cell>
          <cell r="I40">
            <v>-21964.436999999998</v>
          </cell>
          <cell r="J40">
            <v>-23614.437000000002</v>
          </cell>
          <cell r="K40">
            <v>-21964.436999999998</v>
          </cell>
          <cell r="L40">
            <v>-21964.436999999998</v>
          </cell>
          <cell r="M40">
            <v>-23614.437000000002</v>
          </cell>
        </row>
        <row r="41">
          <cell r="B41">
            <v>-3208.3333333333335</v>
          </cell>
          <cell r="C41">
            <v>-3208.3333333333335</v>
          </cell>
          <cell r="D41">
            <v>-3208.3333333333335</v>
          </cell>
          <cell r="E41">
            <v>-3208.3333333333335</v>
          </cell>
          <cell r="F41">
            <v>-3208.3333333333335</v>
          </cell>
          <cell r="G41">
            <v>-3208.3333333333335</v>
          </cell>
          <cell r="H41">
            <v>-3208.3333333333335</v>
          </cell>
          <cell r="I41">
            <v>-3208.3333333333335</v>
          </cell>
          <cell r="J41">
            <v>-3208.3333333333335</v>
          </cell>
          <cell r="K41">
            <v>-3208.3333333333335</v>
          </cell>
          <cell r="L41">
            <v>-3208.3333333333335</v>
          </cell>
          <cell r="M41">
            <v>-3208.3333333333335</v>
          </cell>
        </row>
        <row r="42">
          <cell r="B42">
            <v>-1777.8333333333335</v>
          </cell>
          <cell r="C42">
            <v>-1777.8333333333335</v>
          </cell>
          <cell r="D42">
            <v>-1777.8333333333335</v>
          </cell>
          <cell r="E42">
            <v>-1777.8333333333335</v>
          </cell>
          <cell r="F42">
            <v>-1777.8333333333335</v>
          </cell>
          <cell r="G42">
            <v>-1777.8333333333335</v>
          </cell>
          <cell r="H42">
            <v>-1777.8333333333335</v>
          </cell>
          <cell r="I42">
            <v>-1777.8333333333335</v>
          </cell>
          <cell r="J42">
            <v>-1777.8333333333335</v>
          </cell>
          <cell r="K42">
            <v>-1777.8333333333335</v>
          </cell>
          <cell r="L42">
            <v>-1777.8333333333335</v>
          </cell>
          <cell r="M42">
            <v>-1777.8333333333335</v>
          </cell>
        </row>
        <row r="43">
          <cell r="B43">
            <v>-4574.166666666667</v>
          </cell>
          <cell r="C43">
            <v>-4592.5</v>
          </cell>
          <cell r="D43">
            <v>-4592.5</v>
          </cell>
          <cell r="E43">
            <v>-4592.5</v>
          </cell>
          <cell r="F43">
            <v>-4592.5</v>
          </cell>
          <cell r="G43">
            <v>-4592.5</v>
          </cell>
          <cell r="H43">
            <v>-4592.5</v>
          </cell>
          <cell r="I43">
            <v>-4592.5</v>
          </cell>
          <cell r="J43">
            <v>-4592.5</v>
          </cell>
          <cell r="K43">
            <v>-4592.5</v>
          </cell>
          <cell r="L43">
            <v>-4592.5</v>
          </cell>
          <cell r="M43">
            <v>-4592.5</v>
          </cell>
        </row>
        <row r="44">
          <cell r="B44">
            <v>-47740.000000000007</v>
          </cell>
          <cell r="C44">
            <v>-47740.000000000007</v>
          </cell>
          <cell r="D44">
            <v>-48290.000000000007</v>
          </cell>
          <cell r="E44">
            <v>-47740.000000000007</v>
          </cell>
          <cell r="F44">
            <v>-47740.000000000007</v>
          </cell>
          <cell r="G44">
            <v>-48290.000000000007</v>
          </cell>
          <cell r="H44">
            <v>-47740.000000000007</v>
          </cell>
          <cell r="I44">
            <v>-47740.000000000007</v>
          </cell>
          <cell r="J44">
            <v>-48290.000000000007</v>
          </cell>
          <cell r="K44">
            <v>-47740.000000000007</v>
          </cell>
          <cell r="L44">
            <v>-47740.000000000007</v>
          </cell>
          <cell r="M44">
            <v>-48290.000000000007</v>
          </cell>
        </row>
        <row r="45">
          <cell r="B45">
            <v>-4491.666666666667</v>
          </cell>
          <cell r="C45">
            <v>-4491.666666666667</v>
          </cell>
          <cell r="D45">
            <v>-4491.666666666667</v>
          </cell>
          <cell r="E45">
            <v>-4491.666666666667</v>
          </cell>
          <cell r="F45">
            <v>-4491.666666666667</v>
          </cell>
          <cell r="G45">
            <v>-4491.666666666667</v>
          </cell>
          <cell r="H45">
            <v>-4491.666666666667</v>
          </cell>
          <cell r="I45">
            <v>-4491.666666666667</v>
          </cell>
          <cell r="J45">
            <v>-4491.666666666667</v>
          </cell>
          <cell r="K45">
            <v>-4491.666666666667</v>
          </cell>
          <cell r="L45">
            <v>-4491.666666666667</v>
          </cell>
          <cell r="M45">
            <v>-4491.666666666667</v>
          </cell>
        </row>
        <row r="46">
          <cell r="B46">
            <v>-3749.166666666667</v>
          </cell>
          <cell r="C46">
            <v>-3749.166666666667</v>
          </cell>
          <cell r="D46">
            <v>-3749.166666666667</v>
          </cell>
          <cell r="E46">
            <v>-3749.166666666667</v>
          </cell>
          <cell r="F46">
            <v>-3749.166666666667</v>
          </cell>
          <cell r="G46">
            <v>-3749.166666666667</v>
          </cell>
          <cell r="H46">
            <v>-3749.166666666667</v>
          </cell>
          <cell r="I46">
            <v>-3749.166666666667</v>
          </cell>
          <cell r="J46">
            <v>-3749.166666666667</v>
          </cell>
          <cell r="K46">
            <v>-3749.166666666667</v>
          </cell>
          <cell r="L46">
            <v>-3749.166666666667</v>
          </cell>
          <cell r="M46">
            <v>-3749.166666666667</v>
          </cell>
        </row>
      </sheetData>
      <sheetData sheetId="6">
        <row r="17">
          <cell r="A17" t="str">
            <v>Office furniture &amp; Equipment</v>
          </cell>
        </row>
        <row r="18">
          <cell r="A18" t="str">
            <v>Motor Vehiciles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Profit &amp; Loss"/>
      <sheetName val="Budget comparison"/>
      <sheetName val="Data"/>
      <sheetName val="P&amp;L Assoc 2009"/>
      <sheetName val="P&amp;L Assoc 2010"/>
      <sheetName val="P&amp;L Practice 09"/>
      <sheetName val="P&amp;L Pract 10"/>
      <sheetName val="List"/>
      <sheetName val="Chart - Associates"/>
      <sheetName val="Chart - Practice Trust"/>
      <sheetName val="Sheet1"/>
    </sheetNames>
    <sheetDataSet>
      <sheetData sheetId="0">
        <row r="11">
          <cell r="B11">
            <v>366666.66666666669</v>
          </cell>
        </row>
      </sheetData>
      <sheetData sheetId="1">
        <row r="11">
          <cell r="AC11">
            <v>3994728.3066666671</v>
          </cell>
        </row>
      </sheetData>
      <sheetData sheetId="2" refreshError="1"/>
      <sheetData sheetId="3" refreshError="1"/>
      <sheetData sheetId="4">
        <row r="25">
          <cell r="R25">
            <v>0</v>
          </cell>
        </row>
      </sheetData>
      <sheetData sheetId="5" refreshError="1"/>
      <sheetData sheetId="6"/>
      <sheetData sheetId="7" refreshError="1"/>
      <sheetData sheetId="8">
        <row r="4">
          <cell r="A4">
            <v>1000</v>
          </cell>
        </row>
        <row r="5">
          <cell r="A5">
            <v>1100</v>
          </cell>
        </row>
        <row r="6">
          <cell r="A6">
            <v>1150</v>
          </cell>
        </row>
        <row r="7">
          <cell r="A7">
            <v>1200</v>
          </cell>
        </row>
        <row r="8">
          <cell r="A8">
            <v>1205</v>
          </cell>
        </row>
        <row r="9">
          <cell r="A9">
            <v>1210</v>
          </cell>
        </row>
        <row r="10">
          <cell r="A10">
            <v>1220</v>
          </cell>
        </row>
        <row r="11">
          <cell r="A11">
            <v>1250</v>
          </cell>
        </row>
        <row r="12">
          <cell r="A12">
            <v>1400</v>
          </cell>
        </row>
        <row r="13">
          <cell r="A13">
            <v>1401</v>
          </cell>
        </row>
        <row r="14">
          <cell r="A14">
            <v>1500</v>
          </cell>
        </row>
        <row r="15">
          <cell r="A15">
            <v>1501</v>
          </cell>
        </row>
        <row r="16">
          <cell r="A16">
            <v>1700</v>
          </cell>
        </row>
        <row r="17">
          <cell r="A17">
            <v>1900</v>
          </cell>
        </row>
        <row r="18">
          <cell r="A18">
            <v>1910</v>
          </cell>
        </row>
        <row r="19">
          <cell r="A19">
            <v>1920</v>
          </cell>
        </row>
        <row r="20">
          <cell r="A20">
            <v>1930</v>
          </cell>
        </row>
        <row r="22">
          <cell r="A22">
            <v>2000</v>
          </cell>
        </row>
        <row r="23">
          <cell r="A23">
            <v>2010</v>
          </cell>
        </row>
        <row r="24">
          <cell r="A24">
            <v>2100</v>
          </cell>
        </row>
        <row r="25">
          <cell r="A25">
            <v>2190</v>
          </cell>
        </row>
        <row r="26">
          <cell r="A26">
            <v>2201</v>
          </cell>
        </row>
        <row r="27">
          <cell r="A27">
            <v>2300</v>
          </cell>
        </row>
        <row r="28">
          <cell r="A28">
            <v>2310</v>
          </cell>
        </row>
        <row r="29">
          <cell r="A29">
            <v>2320</v>
          </cell>
        </row>
        <row r="30">
          <cell r="A30">
            <v>2400</v>
          </cell>
        </row>
        <row r="31">
          <cell r="A31">
            <v>2410</v>
          </cell>
        </row>
        <row r="33">
          <cell r="A33">
            <v>2900</v>
          </cell>
        </row>
        <row r="34">
          <cell r="A34">
            <v>2910</v>
          </cell>
        </row>
        <row r="35">
          <cell r="A35">
            <v>2999</v>
          </cell>
        </row>
        <row r="38">
          <cell r="A38">
            <v>3000</v>
          </cell>
        </row>
        <row r="39">
          <cell r="A39">
            <v>3001</v>
          </cell>
        </row>
        <row r="40">
          <cell r="A40">
            <v>3100</v>
          </cell>
        </row>
        <row r="41">
          <cell r="A41">
            <v>3110</v>
          </cell>
        </row>
        <row r="42">
          <cell r="A42">
            <v>3120</v>
          </cell>
        </row>
        <row r="43">
          <cell r="A43">
            <v>3200</v>
          </cell>
        </row>
        <row r="44">
          <cell r="A44">
            <v>3700</v>
          </cell>
        </row>
        <row r="45">
          <cell r="A45">
            <v>3900</v>
          </cell>
        </row>
        <row r="47">
          <cell r="A47">
            <v>4000</v>
          </cell>
        </row>
        <row r="48">
          <cell r="A48">
            <v>4100</v>
          </cell>
        </row>
        <row r="49">
          <cell r="A49">
            <v>4101</v>
          </cell>
        </row>
        <row r="50">
          <cell r="A50">
            <v>4200</v>
          </cell>
        </row>
        <row r="51">
          <cell r="A51">
            <v>4350</v>
          </cell>
        </row>
        <row r="52">
          <cell r="A52">
            <v>4400</v>
          </cell>
        </row>
        <row r="53">
          <cell r="A53">
            <v>4500</v>
          </cell>
        </row>
        <row r="54">
          <cell r="A54">
            <v>4600</v>
          </cell>
        </row>
        <row r="55">
          <cell r="A55">
            <v>4900</v>
          </cell>
        </row>
        <row r="57">
          <cell r="A57">
            <v>5000</v>
          </cell>
        </row>
        <row r="58">
          <cell r="A58">
            <v>5010</v>
          </cell>
        </row>
        <row r="59">
          <cell r="A59">
            <v>5020</v>
          </cell>
        </row>
        <row r="60">
          <cell r="A60">
            <v>5030</v>
          </cell>
        </row>
        <row r="61">
          <cell r="A61">
            <v>5040</v>
          </cell>
        </row>
        <row r="62">
          <cell r="A62">
            <v>5060</v>
          </cell>
        </row>
        <row r="63">
          <cell r="A63">
            <v>5070</v>
          </cell>
        </row>
        <row r="64">
          <cell r="A64">
            <v>5080</v>
          </cell>
        </row>
        <row r="65">
          <cell r="A65">
            <v>5090</v>
          </cell>
        </row>
        <row r="66">
          <cell r="A66">
            <v>5120</v>
          </cell>
        </row>
        <row r="67">
          <cell r="A67">
            <v>5140</v>
          </cell>
        </row>
        <row r="68">
          <cell r="A68">
            <v>5150</v>
          </cell>
        </row>
        <row r="69">
          <cell r="A69">
            <v>5160</v>
          </cell>
        </row>
        <row r="70">
          <cell r="A70">
            <v>5180</v>
          </cell>
        </row>
        <row r="71">
          <cell r="A71">
            <v>5190</v>
          </cell>
        </row>
        <row r="72">
          <cell r="A72">
            <v>5220</v>
          </cell>
        </row>
        <row r="73">
          <cell r="A73">
            <v>5240</v>
          </cell>
        </row>
        <row r="74">
          <cell r="A74">
            <v>5250</v>
          </cell>
        </row>
        <row r="75">
          <cell r="A75">
            <v>5260</v>
          </cell>
        </row>
        <row r="76">
          <cell r="A76">
            <v>5265</v>
          </cell>
        </row>
        <row r="77">
          <cell r="A77">
            <v>5270</v>
          </cell>
        </row>
        <row r="78">
          <cell r="A78">
            <v>5280</v>
          </cell>
        </row>
        <row r="79">
          <cell r="A79">
            <v>5290</v>
          </cell>
        </row>
        <row r="80">
          <cell r="A80">
            <v>5300</v>
          </cell>
        </row>
        <row r="81">
          <cell r="A81">
            <v>5310</v>
          </cell>
        </row>
        <row r="82">
          <cell r="A82">
            <v>5320</v>
          </cell>
        </row>
        <row r="83">
          <cell r="A83">
            <v>5330</v>
          </cell>
        </row>
        <row r="84">
          <cell r="A84">
            <v>5340</v>
          </cell>
        </row>
        <row r="85">
          <cell r="A85">
            <v>5360</v>
          </cell>
        </row>
        <row r="86">
          <cell r="A86">
            <v>5370</v>
          </cell>
        </row>
        <row r="87">
          <cell r="A87">
            <v>5380</v>
          </cell>
        </row>
        <row r="88">
          <cell r="A88">
            <v>5390</v>
          </cell>
        </row>
        <row r="89">
          <cell r="A89">
            <v>5400</v>
          </cell>
        </row>
        <row r="90">
          <cell r="A90">
            <v>5410</v>
          </cell>
        </row>
        <row r="91">
          <cell r="A91">
            <v>5420</v>
          </cell>
        </row>
        <row r="92">
          <cell r="A92">
            <v>5440</v>
          </cell>
        </row>
        <row r="93">
          <cell r="A93">
            <v>5460</v>
          </cell>
        </row>
        <row r="94">
          <cell r="A94">
            <v>5470</v>
          </cell>
        </row>
        <row r="95">
          <cell r="A95">
            <v>5480</v>
          </cell>
        </row>
        <row r="96">
          <cell r="A96">
            <v>5490</v>
          </cell>
        </row>
        <row r="97">
          <cell r="A97">
            <v>5495</v>
          </cell>
        </row>
        <row r="98">
          <cell r="A98">
            <v>5510</v>
          </cell>
        </row>
        <row r="99">
          <cell r="A99">
            <v>5530</v>
          </cell>
        </row>
        <row r="100">
          <cell r="A100">
            <v>5540</v>
          </cell>
        </row>
        <row r="101">
          <cell r="A101">
            <v>9999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eriods"/>
      <sheetName val="Notes"/>
      <sheetName val="Profit &amp; Loss"/>
      <sheetName val="Cash flow"/>
      <sheetName val="Tax"/>
      <sheetName val="Actual"/>
      <sheetName val="Budget"/>
      <sheetName val="Last year"/>
      <sheetName val="Graphs"/>
      <sheetName val="TB Assoc &amp; Services (S)---&gt;"/>
      <sheetName val="Open"/>
      <sheetName val="OpenS"/>
      <sheetName val="P1"/>
      <sheetName val="P1S"/>
      <sheetName val="P2"/>
      <sheetName val="P2S"/>
      <sheetName val="P3"/>
      <sheetName val="P3S"/>
      <sheetName val="P4"/>
      <sheetName val="P4S"/>
      <sheetName val="P5"/>
      <sheetName val="P5S"/>
      <sheetName val="P6"/>
      <sheetName val="P6S"/>
      <sheetName val="P7"/>
      <sheetName val="P7S"/>
      <sheetName val="P8"/>
      <sheetName val="P8S"/>
      <sheetName val="P9"/>
      <sheetName val="P9S"/>
      <sheetName val="P10"/>
      <sheetName val="P10S"/>
      <sheetName val="P11"/>
      <sheetName val="P11S"/>
      <sheetName val="P12"/>
      <sheetName val="P12S"/>
      <sheetName val="Chart of accounts--&gt;"/>
      <sheetName val="Account list (consolidated)"/>
      <sheetName val="Chart - Associates"/>
      <sheetName val="Chart - Practice Trust"/>
      <sheetName val="Sheet1"/>
    </sheetNames>
    <sheetDataSet>
      <sheetData sheetId="0"/>
      <sheetData sheetId="1">
        <row r="3">
          <cell r="B3">
            <v>40360</v>
          </cell>
        </row>
        <row r="4">
          <cell r="B4">
            <v>40421</v>
          </cell>
        </row>
        <row r="5">
          <cell r="B5">
            <v>40451</v>
          </cell>
        </row>
        <row r="6">
          <cell r="B6">
            <v>40482</v>
          </cell>
        </row>
        <row r="7">
          <cell r="B7">
            <v>40512</v>
          </cell>
        </row>
        <row r="8">
          <cell r="B8">
            <v>40543</v>
          </cell>
        </row>
        <row r="9">
          <cell r="B9">
            <v>40574</v>
          </cell>
        </row>
        <row r="10">
          <cell r="B10">
            <v>40602</v>
          </cell>
        </row>
        <row r="11">
          <cell r="B11">
            <v>40633</v>
          </cell>
        </row>
        <row r="12">
          <cell r="B12">
            <v>40663</v>
          </cell>
        </row>
        <row r="13">
          <cell r="B13">
            <v>40694</v>
          </cell>
        </row>
        <row r="14">
          <cell r="B14">
            <v>40724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A4">
            <v>1000</v>
          </cell>
        </row>
        <row r="5">
          <cell r="A5">
            <v>1100</v>
          </cell>
        </row>
        <row r="6">
          <cell r="A6">
            <v>1150</v>
          </cell>
        </row>
        <row r="7">
          <cell r="A7">
            <v>1200</v>
          </cell>
        </row>
        <row r="8">
          <cell r="A8">
            <v>1205</v>
          </cell>
        </row>
        <row r="9">
          <cell r="A9">
            <v>1210</v>
          </cell>
        </row>
        <row r="10">
          <cell r="A10">
            <v>1220</v>
          </cell>
        </row>
        <row r="11">
          <cell r="A11">
            <v>1250</v>
          </cell>
        </row>
        <row r="12">
          <cell r="A12">
            <v>1400</v>
          </cell>
        </row>
        <row r="13">
          <cell r="A13">
            <v>1401</v>
          </cell>
        </row>
        <row r="14">
          <cell r="A14">
            <v>1500</v>
          </cell>
        </row>
        <row r="15">
          <cell r="A15">
            <v>1501</v>
          </cell>
        </row>
        <row r="16">
          <cell r="A16">
            <v>1700</v>
          </cell>
        </row>
        <row r="17">
          <cell r="A17">
            <v>1900</v>
          </cell>
        </row>
        <row r="18">
          <cell r="A18">
            <v>1910</v>
          </cell>
        </row>
        <row r="19">
          <cell r="A19">
            <v>1920</v>
          </cell>
        </row>
        <row r="20">
          <cell r="A20">
            <v>1930</v>
          </cell>
        </row>
        <row r="22">
          <cell r="A22">
            <v>2000</v>
          </cell>
        </row>
        <row r="23">
          <cell r="A23">
            <v>2010</v>
          </cell>
        </row>
        <row r="24">
          <cell r="A24">
            <v>2100</v>
          </cell>
        </row>
        <row r="25">
          <cell r="A25">
            <v>2190</v>
          </cell>
        </row>
        <row r="26">
          <cell r="A26">
            <v>2201</v>
          </cell>
        </row>
        <row r="27">
          <cell r="A27">
            <v>2300</v>
          </cell>
        </row>
        <row r="28">
          <cell r="A28">
            <v>2310</v>
          </cell>
        </row>
        <row r="29">
          <cell r="A29">
            <v>2320</v>
          </cell>
        </row>
        <row r="30">
          <cell r="A30">
            <v>2400</v>
          </cell>
        </row>
        <row r="31">
          <cell r="A31">
            <v>2410</v>
          </cell>
        </row>
        <row r="33">
          <cell r="A33">
            <v>2900</v>
          </cell>
        </row>
        <row r="34">
          <cell r="A34">
            <v>2910</v>
          </cell>
        </row>
        <row r="35">
          <cell r="A35">
            <v>2999</v>
          </cell>
        </row>
        <row r="38">
          <cell r="A38">
            <v>3000</v>
          </cell>
        </row>
        <row r="39">
          <cell r="A39">
            <v>3001</v>
          </cell>
        </row>
        <row r="40">
          <cell r="A40">
            <v>3100</v>
          </cell>
        </row>
        <row r="41">
          <cell r="A41">
            <v>3110</v>
          </cell>
        </row>
        <row r="42">
          <cell r="A42">
            <v>3115</v>
          </cell>
        </row>
        <row r="43">
          <cell r="A43">
            <v>3120</v>
          </cell>
        </row>
        <row r="44">
          <cell r="A44">
            <v>3130</v>
          </cell>
        </row>
        <row r="45">
          <cell r="A45">
            <v>3200</v>
          </cell>
        </row>
        <row r="46">
          <cell r="A46">
            <v>3700</v>
          </cell>
        </row>
        <row r="47">
          <cell r="A47">
            <v>3900</v>
          </cell>
        </row>
        <row r="49">
          <cell r="A49">
            <v>4000</v>
          </cell>
        </row>
        <row r="50">
          <cell r="A50">
            <v>4100</v>
          </cell>
        </row>
        <row r="51">
          <cell r="A51">
            <v>4200</v>
          </cell>
        </row>
        <row r="52">
          <cell r="A52">
            <v>4300</v>
          </cell>
        </row>
        <row r="53">
          <cell r="A53">
            <v>4350</v>
          </cell>
        </row>
        <row r="54">
          <cell r="A54">
            <v>4400</v>
          </cell>
        </row>
        <row r="55">
          <cell r="A55">
            <v>4500</v>
          </cell>
        </row>
        <row r="56">
          <cell r="A56">
            <v>4600</v>
          </cell>
        </row>
        <row r="57">
          <cell r="A57">
            <v>4900</v>
          </cell>
        </row>
        <row r="59">
          <cell r="A59">
            <v>5000</v>
          </cell>
        </row>
        <row r="60">
          <cell r="A60">
            <v>5010</v>
          </cell>
        </row>
        <row r="61">
          <cell r="A61">
            <v>5020</v>
          </cell>
        </row>
        <row r="62">
          <cell r="A62">
            <v>5030</v>
          </cell>
        </row>
        <row r="63">
          <cell r="A63">
            <v>5040</v>
          </cell>
        </row>
        <row r="64">
          <cell r="A64">
            <v>5060</v>
          </cell>
        </row>
        <row r="65">
          <cell r="A65">
            <v>5070</v>
          </cell>
        </row>
        <row r="66">
          <cell r="A66">
            <v>5080</v>
          </cell>
        </row>
        <row r="67">
          <cell r="A67">
            <v>5090</v>
          </cell>
        </row>
        <row r="68">
          <cell r="A68">
            <v>5120</v>
          </cell>
        </row>
        <row r="69">
          <cell r="A69">
            <v>5140</v>
          </cell>
        </row>
        <row r="70">
          <cell r="A70">
            <v>5150</v>
          </cell>
        </row>
        <row r="71">
          <cell r="A71">
            <v>5160</v>
          </cell>
        </row>
        <row r="72">
          <cell r="A72">
            <v>5170</v>
          </cell>
        </row>
        <row r="73">
          <cell r="A73">
            <v>5180</v>
          </cell>
        </row>
        <row r="74">
          <cell r="A74">
            <v>5190</v>
          </cell>
        </row>
        <row r="75">
          <cell r="A75">
            <v>5220</v>
          </cell>
        </row>
        <row r="76">
          <cell r="A76">
            <v>5240</v>
          </cell>
        </row>
        <row r="77">
          <cell r="A77">
            <v>5250</v>
          </cell>
        </row>
        <row r="78">
          <cell r="A78">
            <v>5260</v>
          </cell>
        </row>
        <row r="79">
          <cell r="A79">
            <v>5265</v>
          </cell>
        </row>
        <row r="80">
          <cell r="A80">
            <v>5270</v>
          </cell>
        </row>
        <row r="81">
          <cell r="A81">
            <v>5280</v>
          </cell>
        </row>
        <row r="82">
          <cell r="A82">
            <v>5290</v>
          </cell>
        </row>
        <row r="83">
          <cell r="A83">
            <v>5300</v>
          </cell>
        </row>
        <row r="84">
          <cell r="A84">
            <v>5310</v>
          </cell>
        </row>
        <row r="85">
          <cell r="A85">
            <v>5320</v>
          </cell>
        </row>
        <row r="86">
          <cell r="A86">
            <v>5330</v>
          </cell>
        </row>
        <row r="87">
          <cell r="A87">
            <v>5340</v>
          </cell>
        </row>
        <row r="88">
          <cell r="A88">
            <v>5360</v>
          </cell>
        </row>
        <row r="89">
          <cell r="A89">
            <v>5370</v>
          </cell>
        </row>
        <row r="90">
          <cell r="A90">
            <v>5380</v>
          </cell>
        </row>
        <row r="91">
          <cell r="A91">
            <v>5390</v>
          </cell>
        </row>
        <row r="92">
          <cell r="A92">
            <v>5400</v>
          </cell>
        </row>
        <row r="93">
          <cell r="A93">
            <v>5410</v>
          </cell>
        </row>
        <row r="94">
          <cell r="A94">
            <v>5420</v>
          </cell>
        </row>
        <row r="95">
          <cell r="A95">
            <v>5440</v>
          </cell>
        </row>
        <row r="96">
          <cell r="A96">
            <v>5460</v>
          </cell>
        </row>
        <row r="97">
          <cell r="A97">
            <v>5470</v>
          </cell>
        </row>
        <row r="98">
          <cell r="A98">
            <v>5480</v>
          </cell>
        </row>
        <row r="99">
          <cell r="A99">
            <v>5490</v>
          </cell>
        </row>
        <row r="100">
          <cell r="A100">
            <v>5491</v>
          </cell>
        </row>
        <row r="101">
          <cell r="A101">
            <v>5510</v>
          </cell>
        </row>
        <row r="102">
          <cell r="A102">
            <v>5530</v>
          </cell>
        </row>
        <row r="103">
          <cell r="A103">
            <v>5540</v>
          </cell>
        </row>
        <row r="104">
          <cell r="A104">
            <v>9999</v>
          </cell>
        </row>
      </sheetData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ncents.com.au/covid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H69"/>
  <sheetViews>
    <sheetView showGridLines="0" tabSelected="1" zoomScaleNormal="100" workbookViewId="0">
      <selection activeCell="B27" sqref="B27"/>
    </sheetView>
  </sheetViews>
  <sheetFormatPr defaultRowHeight="12.75" x14ac:dyDescent="0.2"/>
  <cols>
    <col min="1" max="1" width="2.85546875" style="1" customWidth="1"/>
    <col min="2" max="2" width="21.140625" style="1" customWidth="1"/>
    <col min="3" max="6" width="17.42578125" style="1" customWidth="1"/>
    <col min="7" max="7" width="9.140625" style="1" customWidth="1"/>
    <col min="8" max="8" width="16" style="1" hidden="1" customWidth="1"/>
    <col min="9" max="16384" width="9.140625" style="1"/>
  </cols>
  <sheetData>
    <row r="2" spans="2:7" ht="15" x14ac:dyDescent="0.25">
      <c r="E2" s="29"/>
      <c r="F2" s="30" t="s">
        <v>34</v>
      </c>
      <c r="G2" s="31"/>
    </row>
    <row r="3" spans="2:7" ht="15" x14ac:dyDescent="0.25">
      <c r="E3" s="29"/>
      <c r="F3" s="30" t="s">
        <v>35</v>
      </c>
      <c r="G3" s="31"/>
    </row>
    <row r="4" spans="2:7" ht="15" x14ac:dyDescent="0.25">
      <c r="E4" s="27"/>
      <c r="F4" s="28" t="s">
        <v>36</v>
      </c>
    </row>
    <row r="5" spans="2:7" ht="30" customHeight="1" x14ac:dyDescent="0.2">
      <c r="B5" s="32" t="s">
        <v>2</v>
      </c>
      <c r="C5" s="33"/>
      <c r="D5" s="33"/>
      <c r="E5" s="33"/>
      <c r="F5" s="33"/>
    </row>
    <row r="6" spans="2:7" ht="7.5" customHeight="1" x14ac:dyDescent="0.2">
      <c r="B6" s="2"/>
      <c r="C6" s="2"/>
    </row>
    <row r="7" spans="2:7" ht="15" x14ac:dyDescent="0.2">
      <c r="B7" s="8" t="s">
        <v>3</v>
      </c>
      <c r="C7" s="3"/>
    </row>
    <row r="8" spans="2:7" ht="15" x14ac:dyDescent="0.2">
      <c r="B8" s="10" t="s">
        <v>17</v>
      </c>
      <c r="C8" s="10"/>
      <c r="D8" s="9"/>
      <c r="E8" s="9"/>
      <c r="F8" s="9"/>
    </row>
    <row r="9" spans="2:7" ht="15" x14ac:dyDescent="0.2">
      <c r="B9" s="10" t="s">
        <v>18</v>
      </c>
      <c r="C9" s="10"/>
    </row>
    <row r="10" spans="2:7" ht="15" x14ac:dyDescent="0.2">
      <c r="B10" s="10" t="s">
        <v>19</v>
      </c>
      <c r="C10" s="10"/>
    </row>
    <row r="11" spans="2:7" ht="9" customHeight="1" x14ac:dyDescent="0.2">
      <c r="B11" s="10"/>
      <c r="C11" s="10"/>
    </row>
    <row r="12" spans="2:7" ht="15" x14ac:dyDescent="0.2">
      <c r="B12" s="25" t="s">
        <v>26</v>
      </c>
      <c r="C12" s="10"/>
    </row>
    <row r="13" spans="2:7" ht="15" x14ac:dyDescent="0.2">
      <c r="B13" s="26" t="s">
        <v>27</v>
      </c>
      <c r="C13" s="3"/>
    </row>
    <row r="14" spans="2:7" ht="11.25" customHeight="1" x14ac:dyDescent="0.2">
      <c r="B14" s="3"/>
      <c r="C14" s="3"/>
    </row>
    <row r="15" spans="2:7" ht="15" x14ac:dyDescent="0.2">
      <c r="B15" s="8" t="s">
        <v>4</v>
      </c>
      <c r="C15" s="3"/>
    </row>
    <row r="16" spans="2:7" ht="15" x14ac:dyDescent="0.2">
      <c r="B16" s="11" t="s">
        <v>6</v>
      </c>
      <c r="C16" s="12"/>
      <c r="D16" s="13"/>
      <c r="E16" s="13"/>
      <c r="F16" s="13"/>
    </row>
    <row r="17" spans="2:8" ht="5.25" customHeight="1" x14ac:dyDescent="0.2">
      <c r="B17" s="11"/>
      <c r="C17" s="12"/>
      <c r="D17" s="13"/>
      <c r="E17" s="13"/>
      <c r="F17" s="13"/>
    </row>
    <row r="18" spans="2:8" ht="15" x14ac:dyDescent="0.2">
      <c r="B18" s="11" t="s">
        <v>20</v>
      </c>
      <c r="C18" s="11"/>
      <c r="D18" s="13"/>
    </row>
    <row r="19" spans="2:8" ht="4.5" customHeight="1" x14ac:dyDescent="0.2">
      <c r="B19" s="11"/>
      <c r="C19" s="11"/>
      <c r="D19" s="11"/>
    </row>
    <row r="20" spans="2:8" ht="15" x14ac:dyDescent="0.2">
      <c r="B20" s="3"/>
      <c r="C20" s="3"/>
    </row>
    <row r="21" spans="2:8" ht="17.25" customHeight="1" x14ac:dyDescent="0.2">
      <c r="B21" s="34" t="s">
        <v>28</v>
      </c>
      <c r="C21" s="34"/>
      <c r="D21" s="34"/>
      <c r="E21" s="34"/>
      <c r="F21" s="34"/>
    </row>
    <row r="22" spans="2:8" ht="11.25" customHeight="1" x14ac:dyDescent="0.2">
      <c r="B22" s="3"/>
      <c r="C22" s="3"/>
    </row>
    <row r="23" spans="2:8" ht="19.5" customHeight="1" x14ac:dyDescent="0.2">
      <c r="B23" s="35" t="s">
        <v>1</v>
      </c>
      <c r="C23" s="36"/>
      <c r="D23" s="18" t="s">
        <v>21</v>
      </c>
      <c r="E23" s="18"/>
      <c r="F23" s="18"/>
    </row>
    <row r="24" spans="2:8" ht="25.5" x14ac:dyDescent="0.2">
      <c r="B24" s="14" t="s">
        <v>7</v>
      </c>
      <c r="C24" s="14" t="s">
        <v>8</v>
      </c>
      <c r="D24" s="14" t="s">
        <v>22</v>
      </c>
      <c r="E24" s="14" t="s">
        <v>23</v>
      </c>
      <c r="F24" s="14" t="s">
        <v>24</v>
      </c>
      <c r="H24" s="16" t="s">
        <v>16</v>
      </c>
    </row>
    <row r="25" spans="2:8" ht="19.5" customHeight="1" x14ac:dyDescent="0.2">
      <c r="B25" s="15" t="s">
        <v>9</v>
      </c>
      <c r="C25" s="19"/>
      <c r="D25" s="23">
        <f>MAX(MIN(C25*3,50000),10000)</f>
        <v>10000</v>
      </c>
      <c r="E25" s="23"/>
      <c r="F25" s="23">
        <f t="shared" ref="F25:F31" si="0">SUM(D25:E25)</f>
        <v>10000</v>
      </c>
      <c r="H25" s="17">
        <f>+D25</f>
        <v>10000</v>
      </c>
    </row>
    <row r="26" spans="2:8" ht="19.5" customHeight="1" x14ac:dyDescent="0.2">
      <c r="B26" s="15" t="s">
        <v>10</v>
      </c>
      <c r="C26" s="19">
        <f t="shared" ref="C26:C31" si="1">+C25</f>
        <v>0</v>
      </c>
      <c r="D26" s="23">
        <f>+IF(H25&gt;=50000,0,IF(C26+H25&gt;50000,50000-H25,IF($C$25*3+SUM($C$26:C26)&lt;10000,0,MIN(C26,($C$25*3+SUM($C$26:C26)-10000)))))</f>
        <v>0</v>
      </c>
      <c r="E26" s="23"/>
      <c r="F26" s="23">
        <f t="shared" si="0"/>
        <v>0</v>
      </c>
      <c r="H26" s="17">
        <f>+H25+D26</f>
        <v>10000</v>
      </c>
    </row>
    <row r="27" spans="2:8" ht="19.5" customHeight="1" x14ac:dyDescent="0.2">
      <c r="B27" s="15" t="s">
        <v>11</v>
      </c>
      <c r="C27" s="19">
        <f t="shared" si="1"/>
        <v>0</v>
      </c>
      <c r="D27" s="23">
        <f>+IF(H26&gt;=50000,0,IF(C27+H26&gt;50000,50000-H26,IF($C$25*3+SUM($C$26:C27)&lt;10000,0,MIN(C27,($C$25*3+SUM($C$26:C27)-10000)))))</f>
        <v>0</v>
      </c>
      <c r="E27" s="23"/>
      <c r="F27" s="23">
        <f t="shared" si="0"/>
        <v>0</v>
      </c>
      <c r="H27" s="17">
        <f>+H26+D27</f>
        <v>10000</v>
      </c>
    </row>
    <row r="28" spans="2:8" ht="19.5" customHeight="1" x14ac:dyDescent="0.2">
      <c r="B28" s="15" t="s">
        <v>12</v>
      </c>
      <c r="C28" s="19">
        <f t="shared" si="1"/>
        <v>0</v>
      </c>
      <c r="D28" s="23">
        <f>+IF(H27&gt;=50000,0,IF(C28+H27&gt;50000,50000-H27,IF($C$25*3+SUM($C$26:C28)&lt;10000,0,MIN(C28,($C$25*3+SUM($C$26:C28)-10000)))))</f>
        <v>0</v>
      </c>
      <c r="E28" s="23">
        <f>+$D$32*0.25</f>
        <v>2500</v>
      </c>
      <c r="F28" s="23">
        <f t="shared" si="0"/>
        <v>2500</v>
      </c>
      <c r="H28" s="17">
        <f>+H27+D28</f>
        <v>10000</v>
      </c>
    </row>
    <row r="29" spans="2:8" ht="19.5" customHeight="1" x14ac:dyDescent="0.25">
      <c r="B29" s="15" t="s">
        <v>13</v>
      </c>
      <c r="C29" s="19">
        <f t="shared" si="1"/>
        <v>0</v>
      </c>
      <c r="D29" s="23"/>
      <c r="E29" s="23">
        <f>+$D$32*0.25</f>
        <v>2500</v>
      </c>
      <c r="F29" s="23">
        <f t="shared" si="0"/>
        <v>2500</v>
      </c>
      <c r="G29"/>
    </row>
    <row r="30" spans="2:8" ht="19.5" customHeight="1" x14ac:dyDescent="0.25">
      <c r="B30" s="15" t="s">
        <v>14</v>
      </c>
      <c r="C30" s="19">
        <f t="shared" si="1"/>
        <v>0</v>
      </c>
      <c r="D30" s="23"/>
      <c r="E30" s="23">
        <f>+$D$32*0.25</f>
        <v>2500</v>
      </c>
      <c r="F30" s="23">
        <f t="shared" si="0"/>
        <v>2500</v>
      </c>
      <c r="G30"/>
    </row>
    <row r="31" spans="2:8" ht="19.5" customHeight="1" x14ac:dyDescent="0.25">
      <c r="B31" s="15" t="s">
        <v>15</v>
      </c>
      <c r="C31" s="19">
        <f t="shared" si="1"/>
        <v>0</v>
      </c>
      <c r="D31" s="23"/>
      <c r="E31" s="23">
        <f>+$D$32*0.25</f>
        <v>2500</v>
      </c>
      <c r="F31" s="23">
        <f t="shared" si="0"/>
        <v>2500</v>
      </c>
      <c r="G31"/>
    </row>
    <row r="32" spans="2:8" ht="19.5" customHeight="1" x14ac:dyDescent="0.25">
      <c r="B32" s="14" t="s">
        <v>5</v>
      </c>
      <c r="C32" s="20">
        <f>SUM(C25:C31)</f>
        <v>0</v>
      </c>
      <c r="D32" s="20">
        <f>SUM(D25:D31)</f>
        <v>10000</v>
      </c>
      <c r="E32" s="20">
        <f>SUM(E25:E31)</f>
        <v>10000</v>
      </c>
      <c r="F32" s="20">
        <f>SUM(F25:F31)</f>
        <v>20000</v>
      </c>
      <c r="G32"/>
    </row>
    <row r="33" spans="2:7" ht="15" x14ac:dyDescent="0.2">
      <c r="B33" s="24"/>
    </row>
    <row r="34" spans="2:7" ht="11.25" customHeight="1" x14ac:dyDescent="0.2">
      <c r="B34" s="3"/>
    </row>
    <row r="35" spans="2:7" ht="17.25" customHeight="1" x14ac:dyDescent="0.2">
      <c r="B35" s="34" t="s">
        <v>29</v>
      </c>
      <c r="C35" s="34"/>
      <c r="D35" s="34"/>
      <c r="E35" s="34"/>
      <c r="F35" s="34"/>
    </row>
    <row r="36" spans="2:7" ht="11.25" customHeight="1" x14ac:dyDescent="0.2">
      <c r="B36" s="3"/>
      <c r="C36" s="3"/>
    </row>
    <row r="37" spans="2:7" ht="19.5" customHeight="1" x14ac:dyDescent="0.2">
      <c r="B37" s="35" t="s">
        <v>1</v>
      </c>
      <c r="C37" s="36"/>
      <c r="D37" s="18" t="s">
        <v>21</v>
      </c>
      <c r="E37" s="18"/>
      <c r="F37" s="18"/>
    </row>
    <row r="38" spans="2:7" ht="25.5" x14ac:dyDescent="0.2">
      <c r="B38" s="14" t="s">
        <v>32</v>
      </c>
      <c r="C38" s="14" t="s">
        <v>8</v>
      </c>
      <c r="D38" s="14" t="s">
        <v>22</v>
      </c>
      <c r="E38" s="14" t="s">
        <v>23</v>
      </c>
      <c r="F38" s="14" t="s">
        <v>24</v>
      </c>
    </row>
    <row r="39" spans="2:7" ht="19.5" customHeight="1" x14ac:dyDescent="0.2">
      <c r="B39" s="15" t="s">
        <v>9</v>
      </c>
      <c r="C39" s="19">
        <v>20000</v>
      </c>
      <c r="D39" s="23">
        <f>MAX(MIN(VALUE(C39),50000),10000)</f>
        <v>20000</v>
      </c>
      <c r="E39" s="23"/>
      <c r="F39" s="23">
        <f>SUM(D39:E39)</f>
        <v>20000</v>
      </c>
    </row>
    <row r="40" spans="2:7" ht="19.5" customHeight="1" x14ac:dyDescent="0.2">
      <c r="B40" s="15" t="s">
        <v>12</v>
      </c>
      <c r="C40" s="19">
        <v>5000</v>
      </c>
      <c r="D40" s="23">
        <f>+IF(D39&gt;=50000,0,IF(SUM($C$39:$C$40)&gt;50000,50000-D39,IF(SUM($C$39:C40)&lt;10000,0,MIN(VALUE(C40),(SUM($C$39:C40)-10000)))))</f>
        <v>5000</v>
      </c>
      <c r="E40" s="23">
        <f>$D$42*0.5</f>
        <v>12500</v>
      </c>
      <c r="F40" s="23">
        <f t="shared" ref="F40:F41" si="2">SUM(D40:E40)</f>
        <v>17500</v>
      </c>
    </row>
    <row r="41" spans="2:7" ht="19.5" customHeight="1" x14ac:dyDescent="0.2">
      <c r="B41" s="15" t="s">
        <v>15</v>
      </c>
      <c r="C41" s="19">
        <f t="shared" ref="C41" si="3">+C40</f>
        <v>5000</v>
      </c>
      <c r="D41" s="23"/>
      <c r="E41" s="23">
        <f>$D$42*0.5</f>
        <v>12500</v>
      </c>
      <c r="F41" s="23">
        <f t="shared" si="2"/>
        <v>12500</v>
      </c>
    </row>
    <row r="42" spans="2:7" ht="19.5" customHeight="1" x14ac:dyDescent="0.25">
      <c r="B42" s="14" t="s">
        <v>5</v>
      </c>
      <c r="C42" s="20">
        <f>SUM(C39:C41)</f>
        <v>30000</v>
      </c>
      <c r="D42" s="20">
        <f>SUM(D39:D41)</f>
        <v>25000</v>
      </c>
      <c r="E42" s="20">
        <f>SUM(E39:E41)</f>
        <v>25000</v>
      </c>
      <c r="F42" s="20">
        <f>SUM(F39:F41)</f>
        <v>50000</v>
      </c>
      <c r="G42"/>
    </row>
    <row r="43" spans="2:7" ht="15" x14ac:dyDescent="0.2">
      <c r="B43" s="24"/>
    </row>
    <row r="44" spans="2:7" x14ac:dyDescent="0.2">
      <c r="B44" s="1" t="str">
        <f ca="1">"Prepared by: Vincents Accountants "&amp;TEXT(TODAY(),"dd/mm/yy")</f>
        <v>Prepared by: Vincents Accountants 27/03/20</v>
      </c>
    </row>
    <row r="45" spans="2:7" x14ac:dyDescent="0.2">
      <c r="B45" s="6" t="s">
        <v>30</v>
      </c>
    </row>
    <row r="46" spans="2:7" x14ac:dyDescent="0.2">
      <c r="B46" s="6" t="s">
        <v>31</v>
      </c>
    </row>
    <row r="47" spans="2:7" ht="12.75" customHeight="1" x14ac:dyDescent="0.2"/>
    <row r="48" spans="2:7" ht="12.75" customHeight="1" x14ac:dyDescent="0.2">
      <c r="B48" s="22" t="s">
        <v>33</v>
      </c>
    </row>
    <row r="49" spans="2:8" ht="12.75" customHeight="1" x14ac:dyDescent="0.2"/>
    <row r="50" spans="2:8" x14ac:dyDescent="0.2">
      <c r="B50" s="22" t="s">
        <v>25</v>
      </c>
      <c r="C50" s="21"/>
    </row>
    <row r="54" spans="2:8" x14ac:dyDescent="0.2">
      <c r="B54" s="7"/>
    </row>
    <row r="57" spans="2:8" x14ac:dyDescent="0.2">
      <c r="H57" s="4" t="s">
        <v>0</v>
      </c>
    </row>
    <row r="58" spans="2:8" x14ac:dyDescent="0.2">
      <c r="H58" s="5" t="e">
        <f>+#REF!</f>
        <v>#REF!</v>
      </c>
    </row>
    <row r="59" spans="2:8" x14ac:dyDescent="0.2">
      <c r="H59" s="5" t="e">
        <f>+#REF!</f>
        <v>#REF!</v>
      </c>
    </row>
    <row r="60" spans="2:8" x14ac:dyDescent="0.2">
      <c r="H60" s="5" t="e">
        <f>+#REF!</f>
        <v>#REF!</v>
      </c>
    </row>
    <row r="68" spans="3:6" x14ac:dyDescent="0.2">
      <c r="C68" s="6"/>
      <c r="D68" s="6"/>
      <c r="E68" s="6"/>
      <c r="F68" s="6"/>
    </row>
    <row r="69" spans="3:6" x14ac:dyDescent="0.2">
      <c r="C69" s="6"/>
      <c r="D69" s="6"/>
      <c r="E69" s="6"/>
      <c r="F69" s="6"/>
    </row>
  </sheetData>
  <sheetProtection password="F62A" sheet="1" objects="1" scenarios="1"/>
  <mergeCells count="5">
    <mergeCell ref="B5:F5"/>
    <mergeCell ref="B21:F21"/>
    <mergeCell ref="B23:C23"/>
    <mergeCell ref="B35:F35"/>
    <mergeCell ref="B37:C37"/>
  </mergeCells>
  <dataValidations xWindow="255" yWindow="851" count="2">
    <dataValidation allowBlank="1" showInputMessage="1" showErrorMessage="1" promptTitle="PAYG Jul to Sep" prompt="The cash flow boost is not impacted by actual PAYG withholding after June 2020 BAS." sqref="C29:C31"/>
    <dataValidation allowBlank="1" showInputMessage="1" showErrorMessage="1" promptTitle="Sept PAYG withholding" prompt="The cash flow boost is not impacted by actual PAYG withholding after June 2020 BAS." sqref="C41"/>
  </dataValidations>
  <hyperlinks>
    <hyperlink ref="F2" r:id="rId1" display="Vincents Covid-19 Hub"/>
  </hyperlinks>
  <printOptions horizontalCentered="1"/>
  <pageMargins left="0.23622047244094491" right="0.23622047244094491" top="0.45" bottom="0.42" header="0.28999999999999998" footer="0.23"/>
  <pageSetup paperSize="9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Breakeven</vt:lpstr>
      <vt:lpstr>Breakeven!Print_Area</vt:lpstr>
    </vt:vector>
  </TitlesOfParts>
  <Company>Vincents Accountants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Breakeven Analysis</dc:title>
  <dc:creator>Michael Craig</dc:creator>
  <cp:lastModifiedBy>Michael Craig</cp:lastModifiedBy>
  <cp:lastPrinted>2020-03-27T03:04:21Z</cp:lastPrinted>
  <dcterms:created xsi:type="dcterms:W3CDTF">2018-07-17T10:44:41Z</dcterms:created>
  <dcterms:modified xsi:type="dcterms:W3CDTF">2020-03-27T05:03:16Z</dcterms:modified>
</cp:coreProperties>
</file>