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ources\Cash flow and budget models\"/>
    </mc:Choice>
  </mc:AlternateContent>
  <bookViews>
    <workbookView xWindow="-120" yWindow="-120" windowWidth="29040" windowHeight="15840"/>
  </bookViews>
  <sheets>
    <sheet name="Cashflow" sheetId="1" r:id="rId1"/>
  </sheets>
  <definedNames>
    <definedName name="_Order1" hidden="1">255</definedName>
    <definedName name="data">Cashflow!$A$4:$C$65</definedName>
    <definedName name="header">Cashflow!$A$1:$C$3</definedName>
    <definedName name="_xlnm.Print_Area" localSheetId="0">Cashflow!$A$1:$AC$65</definedName>
    <definedName name="_xlnm.Print_Titles" localSheetId="0">Cashflow!$1:$3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28" i="1" l="1"/>
  <c r="AA8" i="1" s="1"/>
  <c r="AB28" i="1"/>
  <c r="AB8" i="1" s="1"/>
  <c r="AC28" i="1"/>
  <c r="AC8" i="1" s="1"/>
  <c r="AA56" i="1"/>
  <c r="AA12" i="1" s="1"/>
  <c r="AB56" i="1"/>
  <c r="AB12" i="1" s="1"/>
  <c r="AC56" i="1"/>
  <c r="AC12" i="1" s="1"/>
  <c r="AA63" i="1"/>
  <c r="AA13" i="1" s="1"/>
  <c r="AB63" i="1"/>
  <c r="AB13" i="1" s="1"/>
  <c r="AC63" i="1"/>
  <c r="AC13" i="1" s="1"/>
  <c r="Y28" i="1" l="1"/>
  <c r="Y8" i="1" s="1"/>
  <c r="Z28" i="1"/>
  <c r="Z8" i="1" s="1"/>
  <c r="Y56" i="1"/>
  <c r="Y12" i="1" s="1"/>
  <c r="Z56" i="1"/>
  <c r="Z12" i="1" s="1"/>
  <c r="Y63" i="1"/>
  <c r="Y13" i="1" s="1"/>
  <c r="Z63" i="1"/>
  <c r="Z13" i="1" s="1"/>
  <c r="T28" i="1" l="1"/>
  <c r="T8" i="1" s="1"/>
  <c r="U28" i="1"/>
  <c r="U8" i="1" s="1"/>
  <c r="V28" i="1"/>
  <c r="V8" i="1" s="1"/>
  <c r="W28" i="1"/>
  <c r="W8" i="1" s="1"/>
  <c r="X28" i="1"/>
  <c r="X8" i="1" s="1"/>
  <c r="T56" i="1"/>
  <c r="T12" i="1" s="1"/>
  <c r="U56" i="1"/>
  <c r="U12" i="1" s="1"/>
  <c r="V56" i="1"/>
  <c r="V12" i="1" s="1"/>
  <c r="W56" i="1"/>
  <c r="W12" i="1" s="1"/>
  <c r="X56" i="1"/>
  <c r="X12" i="1" s="1"/>
  <c r="T63" i="1"/>
  <c r="T13" i="1" s="1"/>
  <c r="U63" i="1"/>
  <c r="U13" i="1" s="1"/>
  <c r="V63" i="1"/>
  <c r="V13" i="1" s="1"/>
  <c r="W63" i="1"/>
  <c r="W13" i="1" s="1"/>
  <c r="X63" i="1"/>
  <c r="X13" i="1" s="1"/>
  <c r="O28" i="1" l="1"/>
  <c r="O8" i="1" s="1"/>
  <c r="P28" i="1"/>
  <c r="P8" i="1" s="1"/>
  <c r="Q28" i="1"/>
  <c r="Q8" i="1" s="1"/>
  <c r="R28" i="1"/>
  <c r="R8" i="1" s="1"/>
  <c r="S28" i="1"/>
  <c r="S8" i="1" s="1"/>
  <c r="O56" i="1"/>
  <c r="O12" i="1" s="1"/>
  <c r="P56" i="1"/>
  <c r="P12" i="1" s="1"/>
  <c r="Q56" i="1"/>
  <c r="Q12" i="1" s="1"/>
  <c r="R56" i="1"/>
  <c r="R12" i="1" s="1"/>
  <c r="S56" i="1"/>
  <c r="S12" i="1" s="1"/>
  <c r="O63" i="1"/>
  <c r="O13" i="1" s="1"/>
  <c r="P63" i="1"/>
  <c r="P13" i="1" s="1"/>
  <c r="Q63" i="1"/>
  <c r="Q13" i="1" s="1"/>
  <c r="R63" i="1"/>
  <c r="R13" i="1" s="1"/>
  <c r="S63" i="1"/>
  <c r="S13" i="1" s="1"/>
  <c r="N28" i="1" l="1"/>
  <c r="N8" i="1" s="1"/>
  <c r="N56" i="1"/>
  <c r="N12" i="1" s="1"/>
  <c r="N63" i="1"/>
  <c r="N13" i="1" s="1"/>
  <c r="H28" i="1"/>
  <c r="H8" i="1" s="1"/>
  <c r="I28" i="1"/>
  <c r="I8" i="1" s="1"/>
  <c r="J28" i="1"/>
  <c r="J8" i="1" s="1"/>
  <c r="K28" i="1"/>
  <c r="K8" i="1" s="1"/>
  <c r="L28" i="1"/>
  <c r="L8" i="1" s="1"/>
  <c r="M28" i="1"/>
  <c r="M8" i="1" s="1"/>
  <c r="H56" i="1"/>
  <c r="H12" i="1" s="1"/>
  <c r="I56" i="1"/>
  <c r="I12" i="1" s="1"/>
  <c r="J56" i="1"/>
  <c r="J12" i="1" s="1"/>
  <c r="K56" i="1"/>
  <c r="K12" i="1" s="1"/>
  <c r="L56" i="1"/>
  <c r="L12" i="1" s="1"/>
  <c r="M56" i="1"/>
  <c r="M12" i="1" s="1"/>
  <c r="H63" i="1"/>
  <c r="H13" i="1" s="1"/>
  <c r="I63" i="1"/>
  <c r="I13" i="1" s="1"/>
  <c r="J63" i="1"/>
  <c r="J13" i="1" s="1"/>
  <c r="K63" i="1"/>
  <c r="K13" i="1" s="1"/>
  <c r="L63" i="1"/>
  <c r="L13" i="1" s="1"/>
  <c r="M63" i="1"/>
  <c r="M13" i="1" s="1"/>
  <c r="G28" i="1"/>
  <c r="G8" i="1" s="1"/>
  <c r="G56" i="1"/>
  <c r="G12" i="1" s="1"/>
  <c r="G63" i="1"/>
  <c r="G13" i="1" s="1"/>
  <c r="D28" i="1" l="1"/>
  <c r="E28" i="1"/>
  <c r="E8" i="1" s="1"/>
  <c r="F28" i="1"/>
  <c r="D56" i="1"/>
  <c r="D12" i="1" s="1"/>
  <c r="E56" i="1"/>
  <c r="E12" i="1" s="1"/>
  <c r="F56" i="1"/>
  <c r="F12" i="1" s="1"/>
  <c r="D63" i="1"/>
  <c r="D13" i="1" s="1"/>
  <c r="E63" i="1"/>
  <c r="E13" i="1" s="1"/>
  <c r="F63" i="1"/>
  <c r="F13" i="1" s="1"/>
  <c r="F8" i="1" l="1"/>
  <c r="D8" i="1"/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E1" i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D45" i="1" l="1"/>
  <c r="E45" i="1" l="1"/>
  <c r="D9" i="1"/>
  <c r="D47" i="1"/>
  <c r="F45" i="1" l="1"/>
  <c r="F9" i="1" s="1"/>
  <c r="D10" i="1"/>
  <c r="D65" i="1"/>
  <c r="E47" i="1"/>
  <c r="E9" i="1"/>
  <c r="F47" i="1" l="1"/>
  <c r="F10" i="1" s="1"/>
  <c r="G45" i="1"/>
  <c r="E10" i="1"/>
  <c r="E65" i="1"/>
  <c r="F65" i="1" l="1"/>
  <c r="H45" i="1"/>
  <c r="G47" i="1"/>
  <c r="G9" i="1"/>
  <c r="I45" i="1" l="1"/>
  <c r="G65" i="1"/>
  <c r="G10" i="1"/>
  <c r="H9" i="1"/>
  <c r="H47" i="1"/>
  <c r="D14" i="1"/>
  <c r="E7" i="1" s="1"/>
  <c r="E14" i="1" s="1"/>
  <c r="F7" i="1" s="1"/>
  <c r="F14" i="1" s="1"/>
  <c r="G7" i="1" s="1"/>
  <c r="G14" i="1" l="1"/>
  <c r="H7" i="1" s="1"/>
  <c r="H65" i="1"/>
  <c r="H10" i="1"/>
  <c r="I47" i="1"/>
  <c r="I9" i="1"/>
  <c r="J45" i="1"/>
  <c r="H14" i="1" l="1"/>
  <c r="I7" i="1" s="1"/>
  <c r="I65" i="1"/>
  <c r="I10" i="1"/>
  <c r="J47" i="1"/>
  <c r="J9" i="1"/>
  <c r="K45" i="1"/>
  <c r="I14" i="1" l="1"/>
  <c r="J7" i="1" s="1"/>
  <c r="L45" i="1"/>
  <c r="J10" i="1"/>
  <c r="J65" i="1"/>
  <c r="K47" i="1"/>
  <c r="K9" i="1"/>
  <c r="J14" i="1" l="1"/>
  <c r="K7" i="1" s="1"/>
  <c r="K65" i="1"/>
  <c r="K10" i="1"/>
  <c r="M45" i="1"/>
  <c r="L9" i="1"/>
  <c r="L47" i="1"/>
  <c r="N45" i="1" l="1"/>
  <c r="N47" i="1" s="1"/>
  <c r="K14" i="1"/>
  <c r="L7" i="1" s="1"/>
  <c r="M9" i="1"/>
  <c r="M47" i="1"/>
  <c r="L65" i="1"/>
  <c r="L10" i="1"/>
  <c r="N9" i="1" l="1"/>
  <c r="O45" i="1"/>
  <c r="L14" i="1"/>
  <c r="M7" i="1" s="1"/>
  <c r="M10" i="1"/>
  <c r="M65" i="1"/>
  <c r="N10" i="1"/>
  <c r="N65" i="1"/>
  <c r="O9" i="1" l="1"/>
  <c r="O47" i="1"/>
  <c r="P45" i="1"/>
  <c r="M14" i="1"/>
  <c r="N7" i="1" s="1"/>
  <c r="N14" i="1" s="1"/>
  <c r="O7" i="1" s="1"/>
  <c r="O65" i="1" l="1"/>
  <c r="O10" i="1"/>
  <c r="O14" i="1" s="1"/>
  <c r="P7" i="1" s="1"/>
  <c r="P47" i="1"/>
  <c r="P9" i="1"/>
  <c r="Q45" i="1"/>
  <c r="P65" i="1" l="1"/>
  <c r="P10" i="1"/>
  <c r="P14" i="1" s="1"/>
  <c r="Q7" i="1" s="1"/>
  <c r="Q47" i="1"/>
  <c r="Q9" i="1"/>
  <c r="R45" i="1"/>
  <c r="S45" i="1" l="1"/>
  <c r="S47" i="1" s="1"/>
  <c r="R9" i="1"/>
  <c r="R47" i="1"/>
  <c r="Q65" i="1"/>
  <c r="Q10" i="1"/>
  <c r="Q14" i="1" s="1"/>
  <c r="R7" i="1" s="1"/>
  <c r="S9" i="1" l="1"/>
  <c r="T45" i="1"/>
  <c r="R65" i="1"/>
  <c r="R10" i="1"/>
  <c r="R14" i="1" s="1"/>
  <c r="S7" i="1" s="1"/>
  <c r="S65" i="1"/>
  <c r="S10" i="1"/>
  <c r="U45" i="1" l="1"/>
  <c r="T9" i="1"/>
  <c r="T47" i="1"/>
  <c r="S14" i="1"/>
  <c r="T7" i="1" s="1"/>
  <c r="T10" i="1" l="1"/>
  <c r="T65" i="1"/>
  <c r="U9" i="1"/>
  <c r="U47" i="1"/>
  <c r="T14" i="1"/>
  <c r="U7" i="1" s="1"/>
  <c r="V45" i="1"/>
  <c r="U65" i="1" l="1"/>
  <c r="U10" i="1"/>
  <c r="U14" i="1" s="1"/>
  <c r="V7" i="1" s="1"/>
  <c r="W45" i="1"/>
  <c r="V47" i="1"/>
  <c r="V9" i="1"/>
  <c r="X45" i="1" l="1"/>
  <c r="X9" i="1" s="1"/>
  <c r="V65" i="1"/>
  <c r="V10" i="1"/>
  <c r="V14" i="1" s="1"/>
  <c r="W7" i="1" s="1"/>
  <c r="W47" i="1"/>
  <c r="W9" i="1"/>
  <c r="X47" i="1" l="1"/>
  <c r="Y45" i="1"/>
  <c r="X65" i="1"/>
  <c r="X10" i="1"/>
  <c r="W10" i="1"/>
  <c r="W14" i="1" s="1"/>
  <c r="X7" i="1" s="1"/>
  <c r="W65" i="1"/>
  <c r="Z45" i="1" l="1"/>
  <c r="Z9" i="1" s="1"/>
  <c r="Y9" i="1"/>
  <c r="Y47" i="1"/>
  <c r="Z47" i="1"/>
  <c r="X14" i="1"/>
  <c r="Y7" i="1" s="1"/>
  <c r="AA45" i="1" l="1"/>
  <c r="Z65" i="1"/>
  <c r="Z10" i="1"/>
  <c r="Y65" i="1"/>
  <c r="Y10" i="1"/>
  <c r="Y14" i="1" s="1"/>
  <c r="Z7" i="1" s="1"/>
  <c r="Z14" i="1" l="1"/>
  <c r="AA7" i="1" s="1"/>
  <c r="AA9" i="1"/>
  <c r="AA47" i="1"/>
  <c r="AC45" i="1"/>
  <c r="AB45" i="1"/>
  <c r="AB47" i="1" l="1"/>
  <c r="AB9" i="1"/>
  <c r="AC47" i="1"/>
  <c r="AC9" i="1"/>
  <c r="AA65" i="1"/>
  <c r="AA10" i="1"/>
  <c r="AA14" i="1" s="1"/>
  <c r="AB7" i="1" s="1"/>
  <c r="AC65" i="1" l="1"/>
  <c r="AC10" i="1"/>
  <c r="AB10" i="1"/>
  <c r="AB14" i="1" s="1"/>
  <c r="AC7" i="1" s="1"/>
  <c r="AB65" i="1"/>
  <c r="AC14" i="1" l="1"/>
</calcChain>
</file>

<file path=xl/sharedStrings.xml><?xml version="1.0" encoding="utf-8"?>
<sst xmlns="http://schemas.openxmlformats.org/spreadsheetml/2006/main" count="99" uniqueCount="72">
  <si>
    <t>Capital expenditure</t>
  </si>
  <si>
    <t>Equity investment</t>
  </si>
  <si>
    <t>Operating payments</t>
  </si>
  <si>
    <t>Other customers</t>
  </si>
  <si>
    <t>Operating expenses are paid in the week recognised</t>
  </si>
  <si>
    <t>Plant and Equipment</t>
  </si>
  <si>
    <t>Capital Work in Progress</t>
  </si>
  <si>
    <t>Other Suppliers</t>
  </si>
  <si>
    <t>Interest Received</t>
  </si>
  <si>
    <t>Date charged on bank accounts</t>
  </si>
  <si>
    <t>Date received in bank accounts</t>
  </si>
  <si>
    <t>Estimate</t>
  </si>
  <si>
    <t>CASH FLOW SUMMARY</t>
  </si>
  <si>
    <t>Net operating cash flow</t>
  </si>
  <si>
    <t>Investing cash flow</t>
  </si>
  <si>
    <t>Financing cash flow</t>
  </si>
  <si>
    <t>OPERATING CASH FLOW</t>
  </si>
  <si>
    <t>Other receipts</t>
  </si>
  <si>
    <t>NET OPERATING CASH FLOW</t>
  </si>
  <si>
    <t>INVESTING CASH FLOW</t>
  </si>
  <si>
    <t>Office furniture and fittings</t>
  </si>
  <si>
    <t>Date payment/part payment made to supplier</t>
  </si>
  <si>
    <t>TOTAL INVESTING CASH FLOW</t>
  </si>
  <si>
    <t>FINANCING CASH FLOW</t>
  </si>
  <si>
    <t>TOTAL FINANCING CASH FLOW</t>
  </si>
  <si>
    <t>NET CASH FLOW</t>
  </si>
  <si>
    <t>Opening bank account balance</t>
  </si>
  <si>
    <t>Operating  receipts</t>
  </si>
  <si>
    <t>Operating receipts</t>
  </si>
  <si>
    <t>Total operating payments</t>
  </si>
  <si>
    <t>Total operating receipts</t>
  </si>
  <si>
    <t>Add:</t>
  </si>
  <si>
    <t>Closing bank account balance</t>
  </si>
  <si>
    <t>Cash flow received depends on  individual debtor payment  profile</t>
  </si>
  <si>
    <t>Includes all  bank accounts and term deposits etc</t>
  </si>
  <si>
    <t>Shareholders funds received</t>
  </si>
  <si>
    <t>Date funds deposited into bank account</t>
  </si>
  <si>
    <t>Notes on preperation:</t>
  </si>
  <si>
    <t>When actual data is entered for a particualr week, change from Estimate to Actual in row 2</t>
  </si>
  <si>
    <t>Update at the beginning of each week using the prior week bank statment to replace Estimate with Actual numbers</t>
  </si>
  <si>
    <t>Actual</t>
  </si>
  <si>
    <t>Wages</t>
  </si>
  <si>
    <t>Super</t>
  </si>
  <si>
    <t>Rent</t>
  </si>
  <si>
    <t>No forecast required unless know of some other receipt</t>
  </si>
  <si>
    <t xml:space="preserve">Interest  and bank charges paid </t>
  </si>
  <si>
    <t>Enter data into blue cells only</t>
  </si>
  <si>
    <t>Overdraft Limit (enter as negative)</t>
  </si>
  <si>
    <t>Net wages payable per week/fortnight</t>
  </si>
  <si>
    <t>Refer to payroll report, required payment quarterly</t>
  </si>
  <si>
    <t>GST payable as per BAS (Monthly / quarterly)</t>
  </si>
  <si>
    <t>Keep updating and adding additional coumns to keep rolling (Hide actual colums)</t>
  </si>
  <si>
    <t>&lt;Major customer 1&gt;</t>
  </si>
  <si>
    <t>&lt;Major customer 2&gt;</t>
  </si>
  <si>
    <t>&lt;Major customer 3&gt;</t>
  </si>
  <si>
    <t>&lt;Major customer 4&gt;</t>
  </si>
  <si>
    <t>&lt;Major customer 5&gt;</t>
  </si>
  <si>
    <t>From payables Listing, anticipated date paid</t>
  </si>
  <si>
    <t>&lt;Major supplier 1&gt;</t>
  </si>
  <si>
    <t>&lt;Major supplier 2&gt;</t>
  </si>
  <si>
    <t>&lt;Major supplier3&gt;</t>
  </si>
  <si>
    <t>&lt;Major supplier 4&gt;</t>
  </si>
  <si>
    <t>&lt;Major supplier 5&gt;</t>
  </si>
  <si>
    <t>From aged  receivables listing or major source of income</t>
  </si>
  <si>
    <t>PAYG withhodling /GST/ Payroll tax</t>
  </si>
  <si>
    <t>Loan repayments / credit cards</t>
  </si>
  <si>
    <t>Other expenses (direct debits)</t>
  </si>
  <si>
    <t>Date on bank statement</t>
  </si>
  <si>
    <t>Loans received</t>
  </si>
  <si>
    <t>Enter any overdraft limit in cell B77</t>
  </si>
  <si>
    <t>Weekly cash flow</t>
  </si>
  <si>
    <t>This column is notes on completion only so hide as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</si>
</sst>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&quot;$&quot;#,##0_);[Red]\(&quot;$&quot;#,##0\)"/>
    <numFmt numFmtId="165" formatCode="_(* #,##0.00_);_(* \(#,##0.00\);_(* &quot;-&quot;??_);_(@_)"/>
    <numFmt numFmtId="166" formatCode="[$$-C09]#,##0"/>
    <numFmt numFmtId="167" formatCode="\N\Z&quot;$&quot;#,##0;[Red]\(\N\Z&quot;$&quot;#,##0\)"/>
  </numFmts>
  <fonts count="19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2"/>
      <name val="Arial MT"/>
    </font>
    <font>
      <b/>
      <sz val="16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u/>
      <sz val="10"/>
      <name val="Arial Narrow"/>
      <family val="2"/>
    </font>
    <font>
      <sz val="11"/>
      <name val="Arial"/>
      <family val="2"/>
    </font>
    <font>
      <b/>
      <sz val="10"/>
      <color rgb="FFFF0000"/>
      <name val="Arial Narrow"/>
      <family val="2"/>
    </font>
    <font>
      <u/>
      <sz val="11"/>
      <color theme="10"/>
      <name val="Arial"/>
      <family val="2"/>
    </font>
    <font>
      <u/>
      <sz val="11"/>
      <color theme="3" tint="0.399975585192419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7" fillId="0" borderId="0"/>
    <xf numFmtId="0" fontId="6" fillId="0" borderId="0"/>
    <xf numFmtId="0" fontId="5" fillId="0" borderId="0"/>
    <xf numFmtId="165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44" fontId="15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/>
    <xf numFmtId="0" fontId="9" fillId="0" borderId="0" xfId="1" applyFont="1" applyAlignment="1">
      <alignment vertical="top"/>
    </xf>
    <xf numFmtId="0" fontId="10" fillId="0" borderId="1" xfId="1" applyFont="1" applyBorder="1" applyAlignment="1">
      <alignment horizontal="center"/>
    </xf>
    <xf numFmtId="0" fontId="11" fillId="0" borderId="0" xfId="1" applyFont="1"/>
    <xf numFmtId="0" fontId="9" fillId="0" borderId="0" xfId="1" applyFont="1"/>
    <xf numFmtId="0" fontId="12" fillId="0" borderId="0" xfId="1" applyFont="1"/>
    <xf numFmtId="0" fontId="10" fillId="0" borderId="0" xfId="1" applyFont="1"/>
    <xf numFmtId="0" fontId="9" fillId="0" borderId="5" xfId="1" applyFont="1" applyBorder="1" applyAlignment="1">
      <alignment horizontal="center"/>
    </xf>
    <xf numFmtId="0" fontId="11" fillId="0" borderId="0" xfId="1" applyFont="1" applyAlignment="1">
      <alignment vertical="top"/>
    </xf>
    <xf numFmtId="0" fontId="9" fillId="0" borderId="4" xfId="1" applyFont="1" applyBorder="1" applyAlignment="1">
      <alignment horizontal="right"/>
    </xf>
    <xf numFmtId="167" fontId="11" fillId="0" borderId="4" xfId="1" applyNumberFormat="1" applyFont="1" applyBorder="1" applyAlignment="1">
      <alignment horizontal="right"/>
    </xf>
    <xf numFmtId="166" fontId="9" fillId="0" borderId="4" xfId="1" applyNumberFormat="1" applyFont="1" applyBorder="1" applyAlignment="1">
      <alignment horizontal="right"/>
    </xf>
    <xf numFmtId="166" fontId="11" fillId="0" borderId="4" xfId="1" applyNumberFormat="1" applyFont="1" applyBorder="1" applyAlignment="1">
      <alignment horizontal="right"/>
    </xf>
    <xf numFmtId="166" fontId="9" fillId="0" borderId="3" xfId="1" applyNumberFormat="1" applyFont="1" applyBorder="1" applyAlignment="1">
      <alignment horizontal="right"/>
    </xf>
    <xf numFmtId="0" fontId="9" fillId="0" borderId="0" xfId="2" applyFont="1"/>
    <xf numFmtId="0" fontId="11" fillId="0" borderId="0" xfId="2" applyFont="1"/>
    <xf numFmtId="0" fontId="13" fillId="0" borderId="0" xfId="2" applyFont="1"/>
    <xf numFmtId="0" fontId="11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11" fillId="0" borderId="0" xfId="1" applyFont="1" applyAlignment="1">
      <alignment horizontal="left" vertical="top"/>
    </xf>
    <xf numFmtId="0" fontId="11" fillId="0" borderId="0" xfId="1" applyFont="1" applyAlignment="1">
      <alignment horizontal="center"/>
    </xf>
    <xf numFmtId="0" fontId="11" fillId="0" borderId="0" xfId="1" quotePrefix="1" applyFont="1" applyAlignment="1">
      <alignment horizontal="left"/>
    </xf>
    <xf numFmtId="0" fontId="14" fillId="0" borderId="0" xfId="1" applyFont="1" applyAlignment="1">
      <alignment horizontal="left"/>
    </xf>
    <xf numFmtId="0" fontId="11" fillId="0" borderId="0" xfId="0" applyFont="1"/>
    <xf numFmtId="0" fontId="11" fillId="0" borderId="3" xfId="1" applyFont="1" applyBorder="1"/>
    <xf numFmtId="0" fontId="13" fillId="0" borderId="3" xfId="1" applyFont="1" applyBorder="1"/>
    <xf numFmtId="44" fontId="11" fillId="0" borderId="0" xfId="20" applyFont="1"/>
    <xf numFmtId="0" fontId="10" fillId="2" borderId="1" xfId="1" applyFont="1" applyFill="1" applyBorder="1" applyAlignment="1">
      <alignment horizontal="center"/>
    </xf>
    <xf numFmtId="0" fontId="9" fillId="2" borderId="0" xfId="1" applyFont="1" applyFill="1" applyAlignment="1">
      <alignment vertical="top"/>
    </xf>
    <xf numFmtId="166" fontId="9" fillId="2" borderId="4" xfId="1" applyNumberFormat="1" applyFont="1" applyFill="1" applyBorder="1" applyAlignment="1">
      <alignment horizontal="right"/>
    </xf>
    <xf numFmtId="0" fontId="11" fillId="2" borderId="0" xfId="1" applyFont="1" applyFill="1" applyAlignment="1">
      <alignment horizontal="left"/>
    </xf>
    <xf numFmtId="166" fontId="11" fillId="2" borderId="4" xfId="1" applyNumberFormat="1" applyFont="1" applyFill="1" applyBorder="1" applyAlignment="1">
      <alignment horizontal="right"/>
    </xf>
    <xf numFmtId="0" fontId="11" fillId="0" borderId="4" xfId="1" applyFont="1" applyBorder="1"/>
    <xf numFmtId="0" fontId="9" fillId="0" borderId="4" xfId="1" applyFont="1" applyBorder="1" applyAlignment="1">
      <alignment horizontal="left" vertical="top"/>
    </xf>
    <xf numFmtId="0" fontId="11" fillId="0" borderId="4" xfId="1" applyFont="1" applyBorder="1" applyAlignment="1">
      <alignment vertical="top"/>
    </xf>
    <xf numFmtId="0" fontId="9" fillId="0" borderId="4" xfId="1" applyFont="1" applyBorder="1" applyAlignment="1">
      <alignment vertical="top"/>
    </xf>
    <xf numFmtId="166" fontId="11" fillId="0" borderId="4" xfId="1" applyNumberFormat="1" applyFont="1" applyBorder="1" applyAlignment="1">
      <alignment horizontal="left" vertical="top"/>
    </xf>
    <xf numFmtId="0" fontId="11" fillId="0" borderId="4" xfId="2" applyFont="1" applyBorder="1" applyAlignment="1">
      <alignment vertical="top"/>
    </xf>
    <xf numFmtId="0" fontId="11" fillId="0" borderId="4" xfId="1" applyFont="1" applyBorder="1" applyAlignment="1">
      <alignment horizontal="left" vertical="top"/>
    </xf>
    <xf numFmtId="164" fontId="11" fillId="0" borderId="4" xfId="2" applyNumberFormat="1" applyFont="1" applyBorder="1" applyAlignment="1">
      <alignment vertical="top"/>
    </xf>
    <xf numFmtId="0" fontId="13" fillId="0" borderId="0" xfId="1" applyFont="1" applyBorder="1"/>
    <xf numFmtId="0" fontId="11" fillId="0" borderId="0" xfId="1" applyFont="1" applyBorder="1"/>
    <xf numFmtId="166" fontId="11" fillId="2" borderId="3" xfId="1" applyNumberFormat="1" applyFont="1" applyFill="1" applyBorder="1" applyAlignment="1">
      <alignment horizontal="right"/>
    </xf>
    <xf numFmtId="166" fontId="11" fillId="0" borderId="3" xfId="1" applyNumberFormat="1" applyFont="1" applyBorder="1" applyAlignment="1">
      <alignment horizontal="right"/>
    </xf>
    <xf numFmtId="44" fontId="11" fillId="2" borderId="3" xfId="20" applyFont="1" applyFill="1" applyBorder="1"/>
    <xf numFmtId="44" fontId="11" fillId="2" borderId="6" xfId="20" applyFont="1" applyFill="1" applyBorder="1"/>
    <xf numFmtId="44" fontId="11" fillId="2" borderId="4" xfId="20" applyFont="1" applyFill="1" applyBorder="1" applyAlignment="1">
      <alignment horizontal="right"/>
    </xf>
    <xf numFmtId="166" fontId="11" fillId="2" borderId="0" xfId="1" applyNumberFormat="1" applyFont="1" applyFill="1" applyBorder="1" applyAlignment="1">
      <alignment horizontal="right"/>
    </xf>
    <xf numFmtId="0" fontId="11" fillId="2" borderId="3" xfId="1" applyFont="1" applyFill="1" applyBorder="1"/>
    <xf numFmtId="166" fontId="11" fillId="2" borderId="4" xfId="2" applyNumberFormat="1" applyFont="1" applyFill="1" applyBorder="1" applyAlignment="1">
      <alignment horizontal="right"/>
    </xf>
    <xf numFmtId="166" fontId="11" fillId="0" borderId="2" xfId="1" applyNumberFormat="1" applyFont="1" applyFill="1" applyBorder="1" applyAlignment="1">
      <alignment horizontal="right"/>
    </xf>
    <xf numFmtId="166" fontId="11" fillId="0" borderId="7" xfId="1" applyNumberFormat="1" applyFont="1" applyFill="1" applyBorder="1" applyAlignment="1">
      <alignment horizontal="right"/>
    </xf>
    <xf numFmtId="166" fontId="9" fillId="0" borderId="8" xfId="1" applyNumberFormat="1" applyFont="1" applyFill="1" applyBorder="1" applyAlignment="1">
      <alignment horizontal="right"/>
    </xf>
    <xf numFmtId="166" fontId="9" fillId="0" borderId="9" xfId="1" applyNumberFormat="1" applyFont="1" applyFill="1" applyBorder="1" applyAlignment="1">
      <alignment horizontal="right"/>
    </xf>
    <xf numFmtId="166" fontId="9" fillId="0" borderId="8" xfId="1" applyNumberFormat="1" applyFont="1" applyBorder="1" applyAlignment="1">
      <alignment horizontal="right"/>
    </xf>
    <xf numFmtId="166" fontId="9" fillId="0" borderId="9" xfId="1" applyNumberFormat="1" applyFont="1" applyBorder="1" applyAlignment="1">
      <alignment horizontal="right"/>
    </xf>
    <xf numFmtId="0" fontId="11" fillId="0" borderId="4" xfId="1" applyFont="1" applyBorder="1" applyAlignment="1">
      <alignment horizontal="center" vertical="center"/>
    </xf>
    <xf numFmtId="166" fontId="11" fillId="0" borderId="4" xfId="1" applyNumberFormat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left" vertical="top"/>
    </xf>
    <xf numFmtId="0" fontId="16" fillId="0" borderId="0" xfId="1" applyFont="1"/>
    <xf numFmtId="0" fontId="8" fillId="3" borderId="0" xfId="1" applyFont="1" applyFill="1" applyAlignment="1">
      <alignment vertical="top" wrapText="1"/>
    </xf>
    <xf numFmtId="0" fontId="8" fillId="3" borderId="0" xfId="1" applyFont="1" applyFill="1" applyAlignment="1">
      <alignment vertical="top"/>
    </xf>
    <xf numFmtId="14" fontId="11" fillId="2" borderId="7" xfId="1" applyNumberFormat="1" applyFont="1" applyFill="1" applyBorder="1" applyAlignment="1">
      <alignment horizontal="center" vertical="center"/>
    </xf>
    <xf numFmtId="14" fontId="11" fillId="2" borderId="2" xfId="1" applyNumberFormat="1" applyFont="1" applyFill="1" applyBorder="1" applyAlignment="1">
      <alignment horizontal="center" vertical="center"/>
    </xf>
    <xf numFmtId="0" fontId="8" fillId="3" borderId="0" xfId="1" applyFont="1" applyFill="1" applyAlignment="1"/>
    <xf numFmtId="0" fontId="18" fillId="0" borderId="4" xfId="21" applyFont="1" applyBorder="1" applyAlignment="1">
      <alignment horizontal="center" vertical="top"/>
    </xf>
    <xf numFmtId="44" fontId="11" fillId="2" borderId="2" xfId="20" applyFont="1" applyFill="1" applyBorder="1"/>
    <xf numFmtId="0" fontId="9" fillId="4" borderId="2" xfId="1" applyFont="1" applyFill="1" applyBorder="1" applyAlignment="1">
      <alignment horizontal="center"/>
    </xf>
  </cellXfs>
  <cellStyles count="22">
    <cellStyle name="Comma 2" xfId="4"/>
    <cellStyle name="Comma 2 2" xfId="8"/>
    <cellStyle name="Comma 2 2 2" xfId="16"/>
    <cellStyle name="Comma 2 3" xfId="12"/>
    <cellStyle name="Currency" xfId="20" builtinId="4"/>
    <cellStyle name="Hyperlink" xfId="21" builtinId="8"/>
    <cellStyle name="Normal" xfId="0" builtinId="0"/>
    <cellStyle name="Normal 2" xfId="3"/>
    <cellStyle name="Normal 2 2" xfId="7"/>
    <cellStyle name="Normal 2 2 2" xfId="15"/>
    <cellStyle name="Normal 2 3" xfId="11"/>
    <cellStyle name="Normal 3" xfId="5"/>
    <cellStyle name="Normal 3 2" xfId="9"/>
    <cellStyle name="Normal 3 2 2" xfId="17"/>
    <cellStyle name="Normal 3 3" xfId="13"/>
    <cellStyle name="Normal 4" xfId="6"/>
    <cellStyle name="Normal 4 2" xfId="10"/>
    <cellStyle name="Normal 4 2 2" xfId="18"/>
    <cellStyle name="Normal 4 3" xfId="14"/>
    <cellStyle name="Normal 5" xfId="19"/>
    <cellStyle name="Normal_A" xfId="1"/>
    <cellStyle name="Normal_Project schedule (2)" xfId="2"/>
  </cellStyles>
  <dxfs count="2">
    <dxf>
      <fill>
        <patternFill>
          <bgColor rgb="FFFF6600"/>
        </patternFill>
      </fill>
    </dxf>
    <dxf>
      <font>
        <color rgb="FFFF000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6600"/>
      <color rgb="FFCCFF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2295525</xdr:colOff>
      <xdr:row>1</xdr:row>
      <xdr:rowOff>128165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2533650" cy="318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  <pageSetUpPr fitToPage="1"/>
  </sheetPr>
  <dimension ref="A1:AI77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5" sqref="C15"/>
    </sheetView>
  </sheetViews>
  <sheetFormatPr defaultRowHeight="12.75"/>
  <cols>
    <col min="1" max="1" width="3.75" style="3" customWidth="1"/>
    <col min="2" max="2" width="32.75" style="3" customWidth="1"/>
    <col min="3" max="3" width="40.375" style="8" customWidth="1"/>
    <col min="4" max="29" width="10.25" style="3" customWidth="1"/>
    <col min="30" max="34" width="11.375" style="3" customWidth="1"/>
    <col min="35" max="16384" width="9" style="3"/>
  </cols>
  <sheetData>
    <row r="1" spans="1:29" ht="18" customHeight="1">
      <c r="A1" s="60"/>
      <c r="B1" s="61"/>
      <c r="C1" s="1"/>
      <c r="D1" s="2">
        <v>1</v>
      </c>
      <c r="E1" s="2">
        <f t="shared" ref="E1" si="0">D1+1</f>
        <v>2</v>
      </c>
      <c r="F1" s="2">
        <f t="shared" ref="F1:G1" si="1">E1+1</f>
        <v>3</v>
      </c>
      <c r="G1" s="2">
        <f t="shared" si="1"/>
        <v>4</v>
      </c>
      <c r="H1" s="2">
        <f t="shared" ref="H1" si="2">G1+1</f>
        <v>5</v>
      </c>
      <c r="I1" s="2">
        <f t="shared" ref="I1" si="3">H1+1</f>
        <v>6</v>
      </c>
      <c r="J1" s="2">
        <f t="shared" ref="J1" si="4">I1+1</f>
        <v>7</v>
      </c>
      <c r="K1" s="2">
        <f t="shared" ref="K1" si="5">J1+1</f>
        <v>8</v>
      </c>
      <c r="L1" s="2">
        <f t="shared" ref="L1" si="6">K1+1</f>
        <v>9</v>
      </c>
      <c r="M1" s="2">
        <f t="shared" ref="M1:N1" si="7">L1+1</f>
        <v>10</v>
      </c>
      <c r="N1" s="2">
        <f t="shared" si="7"/>
        <v>11</v>
      </c>
      <c r="O1" s="2">
        <f t="shared" ref="O1" si="8">N1+1</f>
        <v>12</v>
      </c>
      <c r="P1" s="2">
        <f t="shared" ref="P1" si="9">O1+1</f>
        <v>13</v>
      </c>
      <c r="Q1" s="2">
        <f t="shared" ref="Q1" si="10">P1+1</f>
        <v>14</v>
      </c>
      <c r="R1" s="2">
        <f t="shared" ref="R1" si="11">Q1+1</f>
        <v>15</v>
      </c>
      <c r="S1" s="2">
        <f t="shared" ref="S1" si="12">R1+1</f>
        <v>16</v>
      </c>
      <c r="T1" s="2">
        <f t="shared" ref="T1" si="13">S1+1</f>
        <v>17</v>
      </c>
      <c r="U1" s="2">
        <f t="shared" ref="U1" si="14">T1+1</f>
        <v>18</v>
      </c>
      <c r="V1" s="2">
        <f t="shared" ref="V1" si="15">U1+1</f>
        <v>19</v>
      </c>
      <c r="W1" s="2">
        <f t="shared" ref="W1" si="16">V1+1</f>
        <v>20</v>
      </c>
      <c r="X1" s="2">
        <f t="shared" ref="X1" si="17">W1+1</f>
        <v>21</v>
      </c>
      <c r="Y1" s="2">
        <f t="shared" ref="Y1" si="18">X1+1</f>
        <v>22</v>
      </c>
      <c r="Z1" s="2">
        <f t="shared" ref="Z1" si="19">Y1+1</f>
        <v>23</v>
      </c>
      <c r="AA1" s="2">
        <f t="shared" ref="AA1" si="20">Z1+1</f>
        <v>24</v>
      </c>
      <c r="AB1" s="2">
        <f t="shared" ref="AB1" si="21">AA1+1</f>
        <v>25</v>
      </c>
      <c r="AC1" s="2">
        <f t="shared" ref="AC1" si="22">AB1+1</f>
        <v>26</v>
      </c>
    </row>
    <row r="2" spans="1:29" ht="15.75" customHeight="1">
      <c r="A2" s="61"/>
      <c r="B2" s="61"/>
      <c r="C2" s="28" t="s">
        <v>46</v>
      </c>
      <c r="D2" s="27" t="s">
        <v>40</v>
      </c>
      <c r="E2" s="27" t="s">
        <v>11</v>
      </c>
      <c r="F2" s="27" t="s">
        <v>11</v>
      </c>
      <c r="G2" s="27" t="s">
        <v>11</v>
      </c>
      <c r="H2" s="27" t="s">
        <v>11</v>
      </c>
      <c r="I2" s="27" t="s">
        <v>11</v>
      </c>
      <c r="J2" s="27" t="s">
        <v>11</v>
      </c>
      <c r="K2" s="27" t="s">
        <v>11</v>
      </c>
      <c r="L2" s="27" t="s">
        <v>11</v>
      </c>
      <c r="M2" s="27" t="s">
        <v>11</v>
      </c>
      <c r="N2" s="27" t="s">
        <v>11</v>
      </c>
      <c r="O2" s="27" t="s">
        <v>11</v>
      </c>
      <c r="P2" s="27" t="s">
        <v>11</v>
      </c>
      <c r="Q2" s="27" t="s">
        <v>11</v>
      </c>
      <c r="R2" s="27" t="s">
        <v>11</v>
      </c>
      <c r="S2" s="27" t="s">
        <v>11</v>
      </c>
      <c r="T2" s="27" t="s">
        <v>11</v>
      </c>
      <c r="U2" s="27" t="s">
        <v>11</v>
      </c>
      <c r="V2" s="27" t="s">
        <v>11</v>
      </c>
      <c r="W2" s="27" t="s">
        <v>11</v>
      </c>
      <c r="X2" s="27" t="s">
        <v>11</v>
      </c>
      <c r="Y2" s="27" t="s">
        <v>11</v>
      </c>
      <c r="Z2" s="27" t="s">
        <v>11</v>
      </c>
      <c r="AA2" s="27" t="s">
        <v>11</v>
      </c>
      <c r="AB2" s="27" t="s">
        <v>11</v>
      </c>
      <c r="AC2" s="27" t="s">
        <v>11</v>
      </c>
    </row>
    <row r="3" spans="1:29" s="4" customFormat="1" ht="33.75" customHeight="1">
      <c r="A3" s="64" t="s">
        <v>70</v>
      </c>
      <c r="B3" s="64"/>
      <c r="C3" s="58"/>
      <c r="D3" s="62">
        <v>43710</v>
      </c>
      <c r="E3" s="63">
        <f t="shared" ref="E3" si="23">D3+7</f>
        <v>43717</v>
      </c>
      <c r="F3" s="63">
        <f t="shared" ref="F3:G3" si="24">E3+7</f>
        <v>43724</v>
      </c>
      <c r="G3" s="63">
        <f t="shared" si="24"/>
        <v>43731</v>
      </c>
      <c r="H3" s="63">
        <f t="shared" ref="H3" si="25">G3+7</f>
        <v>43738</v>
      </c>
      <c r="I3" s="63">
        <f t="shared" ref="I3" si="26">H3+7</f>
        <v>43745</v>
      </c>
      <c r="J3" s="63">
        <f t="shared" ref="J3" si="27">I3+7</f>
        <v>43752</v>
      </c>
      <c r="K3" s="63">
        <f t="shared" ref="K3" si="28">J3+7</f>
        <v>43759</v>
      </c>
      <c r="L3" s="63">
        <f t="shared" ref="L3" si="29">K3+7</f>
        <v>43766</v>
      </c>
      <c r="M3" s="63">
        <f t="shared" ref="M3:N3" si="30">L3+7</f>
        <v>43773</v>
      </c>
      <c r="N3" s="63">
        <f t="shared" si="30"/>
        <v>43780</v>
      </c>
      <c r="O3" s="63">
        <f t="shared" ref="O3" si="31">N3+7</f>
        <v>43787</v>
      </c>
      <c r="P3" s="63">
        <f t="shared" ref="P3" si="32">O3+7</f>
        <v>43794</v>
      </c>
      <c r="Q3" s="63">
        <f t="shared" ref="Q3" si="33">P3+7</f>
        <v>43801</v>
      </c>
      <c r="R3" s="63">
        <f t="shared" ref="R3" si="34">Q3+7</f>
        <v>43808</v>
      </c>
      <c r="S3" s="63">
        <f t="shared" ref="S3" si="35">R3+7</f>
        <v>43815</v>
      </c>
      <c r="T3" s="63">
        <f t="shared" ref="T3" si="36">S3+7</f>
        <v>43822</v>
      </c>
      <c r="U3" s="63">
        <f t="shared" ref="U3" si="37">T3+7</f>
        <v>43829</v>
      </c>
      <c r="V3" s="63">
        <f t="shared" ref="V3" si="38">U3+7</f>
        <v>43836</v>
      </c>
      <c r="W3" s="63">
        <f t="shared" ref="W3" si="39">V3+7</f>
        <v>43843</v>
      </c>
      <c r="X3" s="63">
        <f t="shared" ref="X3" si="40">W3+7</f>
        <v>43850</v>
      </c>
      <c r="Y3" s="63">
        <f t="shared" ref="Y3" si="41">X3+7</f>
        <v>43857</v>
      </c>
      <c r="Z3" s="63">
        <f t="shared" ref="Z3" si="42">Y3+7</f>
        <v>43864</v>
      </c>
      <c r="AA3" s="63">
        <f t="shared" ref="AA3" si="43">Z3+7</f>
        <v>43871</v>
      </c>
      <c r="AB3" s="63">
        <f t="shared" ref="AB3" si="44">AA3+7</f>
        <v>43878</v>
      </c>
      <c r="AC3" s="63">
        <f t="shared" ref="AC3" si="45">AB3+7</f>
        <v>43885</v>
      </c>
    </row>
    <row r="4" spans="1:29" s="6" customFormat="1" ht="15.75">
      <c r="A4" s="5"/>
      <c r="C4" s="34" t="s">
        <v>71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>
      <c r="A5" s="4"/>
      <c r="C5" s="3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>
      <c r="A6" s="4" t="s">
        <v>12</v>
      </c>
      <c r="C6" s="3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>
      <c r="A7" s="4"/>
      <c r="B7" s="3" t="s">
        <v>26</v>
      </c>
      <c r="C7" s="34" t="s">
        <v>34</v>
      </c>
      <c r="D7" s="29">
        <v>-50000</v>
      </c>
      <c r="E7" s="11">
        <f t="shared" ref="E7" si="46">D14</f>
        <v>195761</v>
      </c>
      <c r="F7" s="11">
        <f t="shared" ref="F7:G7" si="47">E14</f>
        <v>400901</v>
      </c>
      <c r="G7" s="11">
        <f t="shared" si="47"/>
        <v>570324</v>
      </c>
      <c r="H7" s="11">
        <f t="shared" ref="H7" si="48">G14</f>
        <v>739748</v>
      </c>
      <c r="I7" s="11">
        <f t="shared" ref="I7" si="49">H14</f>
        <v>909173</v>
      </c>
      <c r="J7" s="11">
        <f t="shared" ref="J7" si="50">I14</f>
        <v>1078599</v>
      </c>
      <c r="K7" s="11">
        <f t="shared" ref="K7" si="51">J14</f>
        <v>1247249</v>
      </c>
      <c r="L7" s="11">
        <f t="shared" ref="L7" si="52">K14</f>
        <v>1415899</v>
      </c>
      <c r="M7" s="11">
        <f t="shared" ref="M7:N7" si="53">L14</f>
        <v>1584549</v>
      </c>
      <c r="N7" s="11">
        <f t="shared" si="53"/>
        <v>1753199</v>
      </c>
      <c r="O7" s="11">
        <f t="shared" ref="O7" si="54">N14</f>
        <v>1921849</v>
      </c>
      <c r="P7" s="11">
        <f t="shared" ref="P7" si="55">O14</f>
        <v>2111280</v>
      </c>
      <c r="Q7" s="11">
        <f t="shared" ref="Q7" si="56">P14</f>
        <v>2300711</v>
      </c>
      <c r="R7" s="11">
        <f t="shared" ref="R7" si="57">Q14</f>
        <v>2490142</v>
      </c>
      <c r="S7" s="11">
        <f t="shared" ref="S7" si="58">R14</f>
        <v>2679573</v>
      </c>
      <c r="T7" s="11">
        <f t="shared" ref="T7" si="59">S14</f>
        <v>2852966</v>
      </c>
      <c r="U7" s="11">
        <f t="shared" ref="U7" si="60">T14</f>
        <v>3026359</v>
      </c>
      <c r="V7" s="11">
        <f t="shared" ref="V7" si="61">U14</f>
        <v>3199752</v>
      </c>
      <c r="W7" s="11">
        <f t="shared" ref="W7" si="62">V14</f>
        <v>3373145</v>
      </c>
      <c r="X7" s="11">
        <f t="shared" ref="X7" si="63">W14</f>
        <v>3581801</v>
      </c>
      <c r="Y7" s="11">
        <f t="shared" ref="Y7" si="64">X14</f>
        <v>3790457</v>
      </c>
      <c r="Z7" s="11">
        <f t="shared" ref="Z7" si="65">Y14</f>
        <v>3999113</v>
      </c>
      <c r="AA7" s="11">
        <f t="shared" ref="AA7" si="66">Z14</f>
        <v>4207769</v>
      </c>
      <c r="AB7" s="11">
        <f t="shared" ref="AB7" si="67">AA14</f>
        <v>4416426</v>
      </c>
      <c r="AC7" s="11">
        <f t="shared" ref="AC7" si="68">AB14</f>
        <v>4660370</v>
      </c>
    </row>
    <row r="8" spans="1:29">
      <c r="A8" s="4"/>
      <c r="B8" s="3" t="s">
        <v>27</v>
      </c>
      <c r="C8" s="34"/>
      <c r="D8" s="12">
        <f t="shared" ref="D8:F8" si="69">D28</f>
        <v>245761</v>
      </c>
      <c r="E8" s="12">
        <f t="shared" si="69"/>
        <v>205140</v>
      </c>
      <c r="F8" s="12">
        <f t="shared" si="69"/>
        <v>169423</v>
      </c>
      <c r="G8" s="12">
        <f t="shared" ref="G8:M8" si="70">G28</f>
        <v>169424</v>
      </c>
      <c r="H8" s="12">
        <f t="shared" si="70"/>
        <v>169425</v>
      </c>
      <c r="I8" s="12">
        <f t="shared" si="70"/>
        <v>169426</v>
      </c>
      <c r="J8" s="12">
        <f t="shared" si="70"/>
        <v>168650</v>
      </c>
      <c r="K8" s="12">
        <f t="shared" si="70"/>
        <v>168650</v>
      </c>
      <c r="L8" s="12">
        <f t="shared" si="70"/>
        <v>168650</v>
      </c>
      <c r="M8" s="12">
        <f t="shared" si="70"/>
        <v>168650</v>
      </c>
      <c r="N8" s="12">
        <f t="shared" ref="N8:S8" si="71">N28</f>
        <v>168650</v>
      </c>
      <c r="O8" s="12">
        <f t="shared" si="71"/>
        <v>189431</v>
      </c>
      <c r="P8" s="12">
        <f t="shared" si="71"/>
        <v>189431</v>
      </c>
      <c r="Q8" s="12">
        <f t="shared" si="71"/>
        <v>189431</v>
      </c>
      <c r="R8" s="12">
        <f t="shared" si="71"/>
        <v>189431</v>
      </c>
      <c r="S8" s="12">
        <f t="shared" si="71"/>
        <v>173393</v>
      </c>
      <c r="T8" s="12">
        <f t="shared" ref="T8:X8" si="72">T28</f>
        <v>173393</v>
      </c>
      <c r="U8" s="12">
        <f t="shared" si="72"/>
        <v>173393</v>
      </c>
      <c r="V8" s="12">
        <f t="shared" si="72"/>
        <v>173393</v>
      </c>
      <c r="W8" s="12">
        <f t="shared" si="72"/>
        <v>208656</v>
      </c>
      <c r="X8" s="12">
        <f t="shared" si="72"/>
        <v>208656</v>
      </c>
      <c r="Y8" s="12">
        <f t="shared" ref="Y8:Z8" si="73">Y28</f>
        <v>208656</v>
      </c>
      <c r="Z8" s="12">
        <f t="shared" si="73"/>
        <v>208656</v>
      </c>
      <c r="AA8" s="12">
        <f t="shared" ref="AA8:AC8" si="74">AA28</f>
        <v>208657</v>
      </c>
      <c r="AB8" s="12">
        <f t="shared" si="74"/>
        <v>243944</v>
      </c>
      <c r="AC8" s="12">
        <f t="shared" si="74"/>
        <v>243944</v>
      </c>
    </row>
    <row r="9" spans="1:29">
      <c r="A9" s="4"/>
      <c r="B9" s="3" t="s">
        <v>2</v>
      </c>
      <c r="C9" s="34"/>
      <c r="D9" s="12">
        <f>D45</f>
        <v>0</v>
      </c>
      <c r="E9" s="12">
        <f>E45</f>
        <v>0</v>
      </c>
      <c r="F9" s="12">
        <f>F45</f>
        <v>0</v>
      </c>
      <c r="G9" s="12">
        <f t="shared" ref="G9:M9" si="75">G45</f>
        <v>0</v>
      </c>
      <c r="H9" s="12">
        <f t="shared" si="75"/>
        <v>0</v>
      </c>
      <c r="I9" s="12">
        <f t="shared" si="75"/>
        <v>0</v>
      </c>
      <c r="J9" s="12">
        <f t="shared" si="75"/>
        <v>0</v>
      </c>
      <c r="K9" s="12">
        <f t="shared" si="75"/>
        <v>0</v>
      </c>
      <c r="L9" s="12">
        <f t="shared" si="75"/>
        <v>0</v>
      </c>
      <c r="M9" s="12">
        <f t="shared" si="75"/>
        <v>0</v>
      </c>
      <c r="N9" s="12">
        <f t="shared" ref="N9:S9" si="76">N45</f>
        <v>0</v>
      </c>
      <c r="O9" s="12">
        <f t="shared" si="76"/>
        <v>0</v>
      </c>
      <c r="P9" s="12">
        <f t="shared" si="76"/>
        <v>0</v>
      </c>
      <c r="Q9" s="12">
        <f t="shared" si="76"/>
        <v>0</v>
      </c>
      <c r="R9" s="12">
        <f t="shared" si="76"/>
        <v>0</v>
      </c>
      <c r="S9" s="12">
        <f t="shared" si="76"/>
        <v>0</v>
      </c>
      <c r="T9" s="12">
        <f t="shared" ref="T9:X9" si="77">T45</f>
        <v>0</v>
      </c>
      <c r="U9" s="12">
        <f t="shared" si="77"/>
        <v>0</v>
      </c>
      <c r="V9" s="12">
        <f t="shared" si="77"/>
        <v>0</v>
      </c>
      <c r="W9" s="12">
        <f t="shared" si="77"/>
        <v>0</v>
      </c>
      <c r="X9" s="12">
        <f t="shared" si="77"/>
        <v>0</v>
      </c>
      <c r="Y9" s="12">
        <f t="shared" ref="Y9:Z9" si="78">Y45</f>
        <v>0</v>
      </c>
      <c r="Z9" s="12">
        <f t="shared" si="78"/>
        <v>0</v>
      </c>
      <c r="AA9" s="12">
        <f t="shared" ref="AA9:AC9" si="79">AA45</f>
        <v>0</v>
      </c>
      <c r="AB9" s="12">
        <f t="shared" si="79"/>
        <v>0</v>
      </c>
      <c r="AC9" s="12">
        <f t="shared" si="79"/>
        <v>0</v>
      </c>
    </row>
    <row r="10" spans="1:29" s="4" customFormat="1">
      <c r="B10" s="4" t="s">
        <v>13</v>
      </c>
      <c r="C10" s="35"/>
      <c r="D10" s="11">
        <f>D47</f>
        <v>245761</v>
      </c>
      <c r="E10" s="11">
        <f>E47</f>
        <v>205140</v>
      </c>
      <c r="F10" s="11">
        <f>F47</f>
        <v>169423</v>
      </c>
      <c r="G10" s="11">
        <f t="shared" ref="G10:M10" si="80">G47</f>
        <v>169424</v>
      </c>
      <c r="H10" s="11">
        <f t="shared" si="80"/>
        <v>169425</v>
      </c>
      <c r="I10" s="11">
        <f t="shared" si="80"/>
        <v>169426</v>
      </c>
      <c r="J10" s="11">
        <f t="shared" si="80"/>
        <v>168650</v>
      </c>
      <c r="K10" s="11">
        <f t="shared" si="80"/>
        <v>168650</v>
      </c>
      <c r="L10" s="11">
        <f t="shared" si="80"/>
        <v>168650</v>
      </c>
      <c r="M10" s="11">
        <f t="shared" si="80"/>
        <v>168650</v>
      </c>
      <c r="N10" s="11">
        <f t="shared" ref="N10:S10" si="81">N47</f>
        <v>168650</v>
      </c>
      <c r="O10" s="11">
        <f t="shared" si="81"/>
        <v>189431</v>
      </c>
      <c r="P10" s="11">
        <f t="shared" si="81"/>
        <v>189431</v>
      </c>
      <c r="Q10" s="11">
        <f t="shared" si="81"/>
        <v>189431</v>
      </c>
      <c r="R10" s="11">
        <f t="shared" si="81"/>
        <v>189431</v>
      </c>
      <c r="S10" s="11">
        <f t="shared" si="81"/>
        <v>173393</v>
      </c>
      <c r="T10" s="11">
        <f t="shared" ref="T10:X10" si="82">T47</f>
        <v>173393</v>
      </c>
      <c r="U10" s="11">
        <f t="shared" si="82"/>
        <v>173393</v>
      </c>
      <c r="V10" s="11">
        <f t="shared" si="82"/>
        <v>173393</v>
      </c>
      <c r="W10" s="11">
        <f t="shared" si="82"/>
        <v>208656</v>
      </c>
      <c r="X10" s="11">
        <f t="shared" si="82"/>
        <v>208656</v>
      </c>
      <c r="Y10" s="11">
        <f t="shared" ref="Y10:Z10" si="83">Y47</f>
        <v>208656</v>
      </c>
      <c r="Z10" s="11">
        <f t="shared" si="83"/>
        <v>208656</v>
      </c>
      <c r="AA10" s="11">
        <f t="shared" ref="AA10:AC10" si="84">AA47</f>
        <v>208657</v>
      </c>
      <c r="AB10" s="11">
        <f t="shared" si="84"/>
        <v>243944</v>
      </c>
      <c r="AC10" s="11">
        <f t="shared" si="84"/>
        <v>243944</v>
      </c>
    </row>
    <row r="11" spans="1:29" s="4" customFormat="1">
      <c r="A11" s="3" t="s">
        <v>31</v>
      </c>
      <c r="C11" s="3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>
      <c r="A12" s="4"/>
      <c r="B12" s="3" t="s">
        <v>14</v>
      </c>
      <c r="C12" s="34"/>
      <c r="D12" s="12">
        <f>D56</f>
        <v>0</v>
      </c>
      <c r="E12" s="12">
        <f>E56</f>
        <v>0</v>
      </c>
      <c r="F12" s="12">
        <f>F56</f>
        <v>0</v>
      </c>
      <c r="G12" s="12">
        <f t="shared" ref="G12:M12" si="85">G56</f>
        <v>0</v>
      </c>
      <c r="H12" s="12">
        <f t="shared" si="85"/>
        <v>0</v>
      </c>
      <c r="I12" s="12">
        <f t="shared" si="85"/>
        <v>0</v>
      </c>
      <c r="J12" s="12">
        <f t="shared" si="85"/>
        <v>0</v>
      </c>
      <c r="K12" s="12">
        <f t="shared" si="85"/>
        <v>0</v>
      </c>
      <c r="L12" s="12">
        <f t="shared" si="85"/>
        <v>0</v>
      </c>
      <c r="M12" s="12">
        <f t="shared" si="85"/>
        <v>0</v>
      </c>
      <c r="N12" s="12">
        <f t="shared" ref="N12:S12" si="86">N56</f>
        <v>0</v>
      </c>
      <c r="O12" s="12">
        <f t="shared" si="86"/>
        <v>0</v>
      </c>
      <c r="P12" s="12">
        <f t="shared" si="86"/>
        <v>0</v>
      </c>
      <c r="Q12" s="12">
        <f t="shared" si="86"/>
        <v>0</v>
      </c>
      <c r="R12" s="12">
        <f t="shared" si="86"/>
        <v>0</v>
      </c>
      <c r="S12" s="12">
        <f t="shared" si="86"/>
        <v>0</v>
      </c>
      <c r="T12" s="12">
        <f t="shared" ref="T12:X12" si="87">T56</f>
        <v>0</v>
      </c>
      <c r="U12" s="12">
        <f t="shared" si="87"/>
        <v>0</v>
      </c>
      <c r="V12" s="12">
        <f t="shared" si="87"/>
        <v>0</v>
      </c>
      <c r="W12" s="12">
        <f t="shared" si="87"/>
        <v>0</v>
      </c>
      <c r="X12" s="12">
        <f t="shared" si="87"/>
        <v>0</v>
      </c>
      <c r="Y12" s="12">
        <f t="shared" ref="Y12:Z12" si="88">Y56</f>
        <v>0</v>
      </c>
      <c r="Z12" s="12">
        <f t="shared" si="88"/>
        <v>0</v>
      </c>
      <c r="AA12" s="12">
        <f t="shared" ref="AA12:AC12" si="89">AA56</f>
        <v>0</v>
      </c>
      <c r="AB12" s="12">
        <f t="shared" si="89"/>
        <v>0</v>
      </c>
      <c r="AC12" s="12">
        <f t="shared" si="89"/>
        <v>0</v>
      </c>
    </row>
    <row r="13" spans="1:29">
      <c r="A13" s="4"/>
      <c r="B13" s="3" t="s">
        <v>15</v>
      </c>
      <c r="C13" s="34"/>
      <c r="D13" s="12">
        <f>D63</f>
        <v>0</v>
      </c>
      <c r="E13" s="12">
        <f>E63</f>
        <v>0</v>
      </c>
      <c r="F13" s="12">
        <f>F63</f>
        <v>0</v>
      </c>
      <c r="G13" s="12">
        <f t="shared" ref="G13:M13" si="90">G63</f>
        <v>0</v>
      </c>
      <c r="H13" s="12">
        <f t="shared" si="90"/>
        <v>0</v>
      </c>
      <c r="I13" s="12">
        <f t="shared" si="90"/>
        <v>0</v>
      </c>
      <c r="J13" s="12">
        <f t="shared" si="90"/>
        <v>0</v>
      </c>
      <c r="K13" s="12">
        <f t="shared" si="90"/>
        <v>0</v>
      </c>
      <c r="L13" s="12">
        <f t="shared" si="90"/>
        <v>0</v>
      </c>
      <c r="M13" s="12">
        <f t="shared" si="90"/>
        <v>0</v>
      </c>
      <c r="N13" s="12">
        <f t="shared" ref="N13:S13" si="91">N63</f>
        <v>0</v>
      </c>
      <c r="O13" s="12">
        <f t="shared" si="91"/>
        <v>0</v>
      </c>
      <c r="P13" s="12">
        <f t="shared" si="91"/>
        <v>0</v>
      </c>
      <c r="Q13" s="12">
        <f t="shared" si="91"/>
        <v>0</v>
      </c>
      <c r="R13" s="12">
        <f t="shared" si="91"/>
        <v>0</v>
      </c>
      <c r="S13" s="12">
        <f t="shared" si="91"/>
        <v>0</v>
      </c>
      <c r="T13" s="12">
        <f t="shared" ref="T13:X13" si="92">T63</f>
        <v>0</v>
      </c>
      <c r="U13" s="12">
        <f t="shared" si="92"/>
        <v>0</v>
      </c>
      <c r="V13" s="12">
        <f t="shared" si="92"/>
        <v>0</v>
      </c>
      <c r="W13" s="12">
        <f t="shared" si="92"/>
        <v>0</v>
      </c>
      <c r="X13" s="12">
        <f t="shared" si="92"/>
        <v>0</v>
      </c>
      <c r="Y13" s="12">
        <f t="shared" ref="Y13:Z13" si="93">Y63</f>
        <v>0</v>
      </c>
      <c r="Z13" s="12">
        <f t="shared" si="93"/>
        <v>0</v>
      </c>
      <c r="AA13" s="12">
        <f t="shared" ref="AA13:AC13" si="94">AA63</f>
        <v>0</v>
      </c>
      <c r="AB13" s="12">
        <f t="shared" si="94"/>
        <v>0</v>
      </c>
      <c r="AC13" s="12">
        <f t="shared" si="94"/>
        <v>0</v>
      </c>
    </row>
    <row r="14" spans="1:29" s="4" customFormat="1" ht="14.25">
      <c r="B14" s="4" t="s">
        <v>32</v>
      </c>
      <c r="C14" s="65" t="s">
        <v>69</v>
      </c>
      <c r="D14" s="11">
        <f t="shared" ref="D14:F14" si="95">D10+D7</f>
        <v>195761</v>
      </c>
      <c r="E14" s="13">
        <f t="shared" si="95"/>
        <v>400901</v>
      </c>
      <c r="F14" s="13">
        <f t="shared" si="95"/>
        <v>570324</v>
      </c>
      <c r="G14" s="13">
        <f t="shared" ref="G14:M14" si="96">G10+G7</f>
        <v>739748</v>
      </c>
      <c r="H14" s="13">
        <f t="shared" si="96"/>
        <v>909173</v>
      </c>
      <c r="I14" s="13">
        <f t="shared" si="96"/>
        <v>1078599</v>
      </c>
      <c r="J14" s="13">
        <f t="shared" si="96"/>
        <v>1247249</v>
      </c>
      <c r="K14" s="13">
        <f t="shared" si="96"/>
        <v>1415899</v>
      </c>
      <c r="L14" s="13">
        <f t="shared" si="96"/>
        <v>1584549</v>
      </c>
      <c r="M14" s="13">
        <f t="shared" si="96"/>
        <v>1753199</v>
      </c>
      <c r="N14" s="13">
        <f t="shared" ref="N14:S14" si="97">N10+N7</f>
        <v>1921849</v>
      </c>
      <c r="O14" s="13">
        <f t="shared" si="97"/>
        <v>2111280</v>
      </c>
      <c r="P14" s="13">
        <f t="shared" si="97"/>
        <v>2300711</v>
      </c>
      <c r="Q14" s="13">
        <f t="shared" si="97"/>
        <v>2490142</v>
      </c>
      <c r="R14" s="13">
        <f t="shared" si="97"/>
        <v>2679573</v>
      </c>
      <c r="S14" s="13">
        <f t="shared" si="97"/>
        <v>2852966</v>
      </c>
      <c r="T14" s="13">
        <f t="shared" ref="T14:X14" si="98">T10+T7</f>
        <v>3026359</v>
      </c>
      <c r="U14" s="13">
        <f t="shared" si="98"/>
        <v>3199752</v>
      </c>
      <c r="V14" s="13">
        <f t="shared" si="98"/>
        <v>3373145</v>
      </c>
      <c r="W14" s="13">
        <f t="shared" si="98"/>
        <v>3581801</v>
      </c>
      <c r="X14" s="13">
        <f t="shared" si="98"/>
        <v>3790457</v>
      </c>
      <c r="Y14" s="13">
        <f t="shared" ref="Y14:Z14" si="99">Y10+Y7</f>
        <v>3999113</v>
      </c>
      <c r="Z14" s="13">
        <f t="shared" si="99"/>
        <v>4207769</v>
      </c>
      <c r="AA14" s="13">
        <f t="shared" ref="AA14:AC14" si="100">AA10+AA7</f>
        <v>4416426</v>
      </c>
      <c r="AB14" s="13">
        <f t="shared" si="100"/>
        <v>4660370</v>
      </c>
      <c r="AC14" s="13">
        <f t="shared" si="100"/>
        <v>4904314</v>
      </c>
    </row>
    <row r="15" spans="1:29">
      <c r="C15" s="34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9">
      <c r="C16" s="34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spans="1:35">
      <c r="A17" s="4" t="s">
        <v>16</v>
      </c>
      <c r="C17" s="36" t="s">
        <v>33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35" s="15" customFormat="1">
      <c r="A18" s="14" t="s">
        <v>28</v>
      </c>
      <c r="C18" s="37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35" s="15" customFormat="1">
      <c r="A19" s="16"/>
      <c r="C19" s="37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spans="1:35">
      <c r="B20" s="30" t="s">
        <v>52</v>
      </c>
      <c r="C20" s="56" t="s">
        <v>63</v>
      </c>
      <c r="D20" s="31">
        <v>245761</v>
      </c>
      <c r="E20" s="31">
        <v>205140</v>
      </c>
      <c r="F20" s="31">
        <v>169423</v>
      </c>
      <c r="G20" s="31">
        <v>169424</v>
      </c>
      <c r="H20" s="31">
        <v>169425</v>
      </c>
      <c r="I20" s="31">
        <v>169426</v>
      </c>
      <c r="J20" s="31">
        <v>168650</v>
      </c>
      <c r="K20" s="31">
        <v>168650</v>
      </c>
      <c r="L20" s="31">
        <v>168650</v>
      </c>
      <c r="M20" s="31">
        <v>168650</v>
      </c>
      <c r="N20" s="31">
        <v>168650</v>
      </c>
      <c r="O20" s="31">
        <v>189431</v>
      </c>
      <c r="P20" s="31">
        <v>189431</v>
      </c>
      <c r="Q20" s="31">
        <v>189431</v>
      </c>
      <c r="R20" s="31">
        <v>189431</v>
      </c>
      <c r="S20" s="31">
        <v>173393</v>
      </c>
      <c r="T20" s="31">
        <v>173393</v>
      </c>
      <c r="U20" s="31">
        <v>173393</v>
      </c>
      <c r="V20" s="31">
        <v>173393</v>
      </c>
      <c r="W20" s="31">
        <v>208656</v>
      </c>
      <c r="X20" s="31">
        <v>208656</v>
      </c>
      <c r="Y20" s="31">
        <v>208656</v>
      </c>
      <c r="Z20" s="31">
        <v>208656</v>
      </c>
      <c r="AA20" s="31">
        <v>208657</v>
      </c>
      <c r="AB20" s="31">
        <v>243944</v>
      </c>
      <c r="AC20" s="31">
        <v>243944</v>
      </c>
    </row>
    <row r="21" spans="1:35" ht="12.75" customHeight="1">
      <c r="B21" s="30" t="s">
        <v>53</v>
      </c>
      <c r="C21" s="56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35" ht="12.75" customHeight="1">
      <c r="B22" s="30" t="s">
        <v>54</v>
      </c>
      <c r="C22" s="56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35" ht="12.75" customHeight="1">
      <c r="B23" s="30" t="s">
        <v>55</v>
      </c>
      <c r="C23" s="56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35" ht="12.75" customHeight="1">
      <c r="B24" s="30" t="s">
        <v>56</v>
      </c>
      <c r="C24" s="56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35" ht="12.75" customHeight="1" collapsed="1">
      <c r="B25" s="17" t="s">
        <v>3</v>
      </c>
      <c r="C25" s="56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pans="1:35" ht="12.75" customHeight="1">
      <c r="B26" s="17" t="s">
        <v>8</v>
      </c>
      <c r="C26" s="34" t="s">
        <v>10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</row>
    <row r="27" spans="1:35">
      <c r="B27" s="17" t="s">
        <v>17</v>
      </c>
      <c r="C27" s="34" t="s">
        <v>44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</row>
    <row r="28" spans="1:35">
      <c r="B28" s="18" t="s">
        <v>30</v>
      </c>
      <c r="C28" s="38"/>
      <c r="D28" s="50">
        <f t="shared" ref="D28:F28" si="101">SUM(D20:D27)</f>
        <v>245761</v>
      </c>
      <c r="E28" s="51">
        <f t="shared" si="101"/>
        <v>205140</v>
      </c>
      <c r="F28" s="51">
        <f t="shared" si="101"/>
        <v>169423</v>
      </c>
      <c r="G28" s="51">
        <f t="shared" ref="G28:M28" si="102">SUM(G20:G27)</f>
        <v>169424</v>
      </c>
      <c r="H28" s="51">
        <f t="shared" si="102"/>
        <v>169425</v>
      </c>
      <c r="I28" s="51">
        <f t="shared" si="102"/>
        <v>169426</v>
      </c>
      <c r="J28" s="51">
        <f t="shared" si="102"/>
        <v>168650</v>
      </c>
      <c r="K28" s="51">
        <f t="shared" si="102"/>
        <v>168650</v>
      </c>
      <c r="L28" s="51">
        <f t="shared" si="102"/>
        <v>168650</v>
      </c>
      <c r="M28" s="51">
        <f t="shared" si="102"/>
        <v>168650</v>
      </c>
      <c r="N28" s="51">
        <f t="shared" ref="N28:S28" si="103">SUM(N20:N27)</f>
        <v>168650</v>
      </c>
      <c r="O28" s="51">
        <f t="shared" si="103"/>
        <v>189431</v>
      </c>
      <c r="P28" s="51">
        <f t="shared" si="103"/>
        <v>189431</v>
      </c>
      <c r="Q28" s="51">
        <f t="shared" si="103"/>
        <v>189431</v>
      </c>
      <c r="R28" s="51">
        <f t="shared" si="103"/>
        <v>189431</v>
      </c>
      <c r="S28" s="51">
        <f t="shared" si="103"/>
        <v>173393</v>
      </c>
      <c r="T28" s="51">
        <f t="shared" ref="T28:X28" si="104">SUM(T20:T27)</f>
        <v>173393</v>
      </c>
      <c r="U28" s="51">
        <f t="shared" si="104"/>
        <v>173393</v>
      </c>
      <c r="V28" s="51">
        <f t="shared" si="104"/>
        <v>173393</v>
      </c>
      <c r="W28" s="51">
        <f t="shared" si="104"/>
        <v>208656</v>
      </c>
      <c r="X28" s="51">
        <f t="shared" si="104"/>
        <v>208656</v>
      </c>
      <c r="Y28" s="51">
        <f t="shared" ref="Y28:Z28" si="105">SUM(Y20:Y27)</f>
        <v>208656</v>
      </c>
      <c r="Z28" s="51">
        <f t="shared" si="105"/>
        <v>208656</v>
      </c>
      <c r="AA28" s="51">
        <f t="shared" ref="AA28:AC28" si="106">SUM(AA20:AA27)</f>
        <v>208657</v>
      </c>
      <c r="AB28" s="51">
        <f t="shared" si="106"/>
        <v>243944</v>
      </c>
      <c r="AC28" s="50">
        <f t="shared" si="106"/>
        <v>243944</v>
      </c>
    </row>
    <row r="29" spans="1:35">
      <c r="A29" s="18"/>
      <c r="B29" s="17"/>
      <c r="C29" s="38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43"/>
    </row>
    <row r="30" spans="1:35">
      <c r="A30" s="18" t="s">
        <v>2</v>
      </c>
      <c r="B30" s="17"/>
      <c r="C30" s="36" t="s">
        <v>4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43"/>
    </row>
    <row r="31" spans="1:35">
      <c r="A31" s="18"/>
      <c r="B31" s="17"/>
      <c r="C31" s="36"/>
      <c r="D31" s="32"/>
      <c r="E31" s="25"/>
      <c r="F31" s="25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5"/>
      <c r="AC31" s="24"/>
      <c r="AD31" s="40"/>
      <c r="AE31" s="40"/>
      <c r="AF31" s="40"/>
      <c r="AG31" s="40"/>
      <c r="AH31" s="40"/>
      <c r="AI31" s="41"/>
    </row>
    <row r="32" spans="1:35">
      <c r="A32" s="18"/>
      <c r="B32" s="30" t="s">
        <v>58</v>
      </c>
      <c r="C32" s="57" t="s">
        <v>57</v>
      </c>
      <c r="D32" s="31"/>
      <c r="E32" s="44"/>
      <c r="F32" s="44"/>
      <c r="G32" s="31"/>
      <c r="H32" s="31"/>
      <c r="I32" s="31"/>
      <c r="J32" s="44"/>
      <c r="K32" s="31"/>
      <c r="L32" s="31"/>
      <c r="M32" s="31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5"/>
      <c r="AB32" s="44"/>
      <c r="AC32" s="44"/>
      <c r="AD32" s="26"/>
      <c r="AE32" s="26"/>
      <c r="AF32" s="26"/>
      <c r="AG32" s="26"/>
      <c r="AH32" s="26"/>
    </row>
    <row r="33" spans="1:29" ht="13.5" customHeight="1">
      <c r="A33" s="18"/>
      <c r="B33" s="30" t="s">
        <v>59</v>
      </c>
      <c r="C33" s="57"/>
      <c r="D33" s="31"/>
      <c r="E33" s="44"/>
      <c r="F33" s="46"/>
      <c r="G33" s="31"/>
      <c r="H33" s="31"/>
      <c r="I33" s="31"/>
      <c r="J33" s="44"/>
      <c r="K33" s="31"/>
      <c r="L33" s="31"/>
      <c r="M33" s="31"/>
      <c r="N33" s="46"/>
      <c r="O33" s="31"/>
      <c r="P33" s="31"/>
      <c r="Q33" s="31"/>
      <c r="R33" s="31"/>
      <c r="S33" s="46"/>
      <c r="T33" s="31"/>
      <c r="U33" s="31"/>
      <c r="V33" s="31"/>
      <c r="W33" s="31"/>
      <c r="X33" s="31"/>
      <c r="Y33" s="31"/>
      <c r="Z33" s="31"/>
      <c r="AA33" s="47"/>
      <c r="AB33" s="48"/>
      <c r="AC33" s="42"/>
    </row>
    <row r="34" spans="1:29">
      <c r="A34" s="18"/>
      <c r="B34" s="30" t="s">
        <v>60</v>
      </c>
      <c r="C34" s="57"/>
      <c r="D34" s="31"/>
      <c r="E34" s="31"/>
      <c r="F34" s="46"/>
      <c r="G34" s="31"/>
      <c r="H34" s="31"/>
      <c r="I34" s="31"/>
      <c r="J34" s="44"/>
      <c r="K34" s="31"/>
      <c r="L34" s="31"/>
      <c r="M34" s="31"/>
      <c r="N34" s="46"/>
      <c r="O34" s="31"/>
      <c r="P34" s="31"/>
      <c r="Q34" s="31"/>
      <c r="R34" s="31"/>
      <c r="S34" s="46"/>
      <c r="T34" s="31"/>
      <c r="U34" s="31"/>
      <c r="V34" s="31"/>
      <c r="W34" s="31"/>
      <c r="X34" s="31"/>
      <c r="Y34" s="31"/>
      <c r="Z34" s="31"/>
      <c r="AA34" s="47"/>
      <c r="AB34" s="48"/>
      <c r="AC34" s="42"/>
    </row>
    <row r="35" spans="1:29">
      <c r="A35" s="18"/>
      <c r="B35" s="30" t="s">
        <v>61</v>
      </c>
      <c r="C35" s="57"/>
      <c r="D35" s="31"/>
      <c r="E35" s="31"/>
      <c r="F35" s="46"/>
      <c r="G35" s="31"/>
      <c r="H35" s="31"/>
      <c r="I35" s="31"/>
      <c r="J35" s="44"/>
      <c r="K35" s="31"/>
      <c r="L35" s="31"/>
      <c r="M35" s="31"/>
      <c r="N35" s="46"/>
      <c r="O35" s="31"/>
      <c r="P35" s="31"/>
      <c r="Q35" s="31"/>
      <c r="R35" s="31"/>
      <c r="S35" s="46"/>
      <c r="T35" s="31"/>
      <c r="U35" s="31"/>
      <c r="V35" s="31"/>
      <c r="W35" s="31"/>
      <c r="X35" s="31"/>
      <c r="Y35" s="31"/>
      <c r="Z35" s="31"/>
      <c r="AA35" s="47"/>
      <c r="AB35" s="48"/>
      <c r="AC35" s="42"/>
    </row>
    <row r="36" spans="1:29">
      <c r="A36" s="18"/>
      <c r="B36" s="30" t="s">
        <v>62</v>
      </c>
      <c r="C36" s="57"/>
      <c r="D36" s="31"/>
      <c r="E36" s="31"/>
      <c r="F36" s="46"/>
      <c r="G36" s="31"/>
      <c r="H36" s="31"/>
      <c r="I36" s="31"/>
      <c r="J36" s="44"/>
      <c r="K36" s="31"/>
      <c r="L36" s="31"/>
      <c r="M36" s="31"/>
      <c r="N36" s="46"/>
      <c r="O36" s="31"/>
      <c r="P36" s="31"/>
      <c r="Q36" s="31"/>
      <c r="R36" s="31"/>
      <c r="S36" s="46"/>
      <c r="T36" s="31"/>
      <c r="U36" s="31"/>
      <c r="V36" s="31"/>
      <c r="W36" s="31"/>
      <c r="X36" s="31"/>
      <c r="Y36" s="31"/>
      <c r="Z36" s="31"/>
      <c r="AA36" s="47"/>
      <c r="AB36" s="48"/>
      <c r="AC36" s="42"/>
    </row>
    <row r="37" spans="1:29">
      <c r="A37" s="18"/>
      <c r="B37" s="17" t="s">
        <v>7</v>
      </c>
      <c r="C37" s="57"/>
      <c r="D37" s="31"/>
      <c r="E37" s="31"/>
      <c r="F37" s="46"/>
      <c r="G37" s="31"/>
      <c r="H37" s="31"/>
      <c r="I37" s="31"/>
      <c r="J37" s="46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</row>
    <row r="38" spans="1:29">
      <c r="A38" s="18"/>
      <c r="B38" s="17" t="s">
        <v>41</v>
      </c>
      <c r="C38" s="38" t="s">
        <v>48</v>
      </c>
      <c r="D38" s="3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</row>
    <row r="39" spans="1:29">
      <c r="A39" s="18"/>
      <c r="B39" s="17" t="s">
        <v>42</v>
      </c>
      <c r="C39" s="38" t="s">
        <v>49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>
      <c r="A40" s="18"/>
      <c r="B40" s="17" t="s">
        <v>64</v>
      </c>
      <c r="C40" s="38" t="s">
        <v>50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>
      <c r="A41" s="18"/>
      <c r="B41" s="17" t="s">
        <v>43</v>
      </c>
      <c r="C41" s="38" t="s">
        <v>67</v>
      </c>
      <c r="D41" s="31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</row>
    <row r="42" spans="1:29">
      <c r="A42" s="18"/>
      <c r="B42" s="17" t="s">
        <v>66</v>
      </c>
      <c r="C42" s="38"/>
      <c r="D42" s="31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</row>
    <row r="43" spans="1:29">
      <c r="A43" s="18"/>
      <c r="B43" s="17" t="s">
        <v>65</v>
      </c>
      <c r="C43" s="38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</row>
    <row r="44" spans="1:29">
      <c r="A44" s="18"/>
      <c r="B44" s="17" t="s">
        <v>45</v>
      </c>
      <c r="C44" s="38" t="s">
        <v>9</v>
      </c>
      <c r="D44" s="31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</row>
    <row r="45" spans="1:29">
      <c r="B45" s="18" t="s">
        <v>29</v>
      </c>
      <c r="C45" s="38"/>
      <c r="D45" s="50">
        <f t="shared" ref="D45:AC45" si="107">SUM(D32:D44)</f>
        <v>0</v>
      </c>
      <c r="E45" s="51">
        <f t="shared" si="107"/>
        <v>0</v>
      </c>
      <c r="F45" s="51">
        <f t="shared" si="107"/>
        <v>0</v>
      </c>
      <c r="G45" s="51">
        <f t="shared" si="107"/>
        <v>0</v>
      </c>
      <c r="H45" s="51">
        <f t="shared" si="107"/>
        <v>0</v>
      </c>
      <c r="I45" s="51">
        <f t="shared" si="107"/>
        <v>0</v>
      </c>
      <c r="J45" s="51">
        <f t="shared" si="107"/>
        <v>0</v>
      </c>
      <c r="K45" s="51">
        <f t="shared" si="107"/>
        <v>0</v>
      </c>
      <c r="L45" s="51">
        <f t="shared" si="107"/>
        <v>0</v>
      </c>
      <c r="M45" s="51">
        <f t="shared" si="107"/>
        <v>0</v>
      </c>
      <c r="N45" s="51">
        <f t="shared" si="107"/>
        <v>0</v>
      </c>
      <c r="O45" s="51">
        <f t="shared" si="107"/>
        <v>0</v>
      </c>
      <c r="P45" s="51">
        <f t="shared" si="107"/>
        <v>0</v>
      </c>
      <c r="Q45" s="51">
        <f t="shared" si="107"/>
        <v>0</v>
      </c>
      <c r="R45" s="51">
        <f t="shared" si="107"/>
        <v>0</v>
      </c>
      <c r="S45" s="51">
        <f t="shared" si="107"/>
        <v>0</v>
      </c>
      <c r="T45" s="51">
        <f t="shared" si="107"/>
        <v>0</v>
      </c>
      <c r="U45" s="51">
        <f t="shared" si="107"/>
        <v>0</v>
      </c>
      <c r="V45" s="51">
        <f t="shared" si="107"/>
        <v>0</v>
      </c>
      <c r="W45" s="51">
        <f t="shared" si="107"/>
        <v>0</v>
      </c>
      <c r="X45" s="51">
        <f t="shared" si="107"/>
        <v>0</v>
      </c>
      <c r="Y45" s="51">
        <f t="shared" si="107"/>
        <v>0</v>
      </c>
      <c r="Z45" s="51">
        <f t="shared" si="107"/>
        <v>0</v>
      </c>
      <c r="AA45" s="51">
        <f t="shared" si="107"/>
        <v>0</v>
      </c>
      <c r="AB45" s="51">
        <f t="shared" si="107"/>
        <v>0</v>
      </c>
      <c r="AC45" s="50">
        <f t="shared" si="107"/>
        <v>0</v>
      </c>
    </row>
    <row r="46" spans="1:29">
      <c r="A46" s="18"/>
      <c r="B46" s="17"/>
      <c r="C46" s="38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spans="1:29" s="4" customFormat="1" ht="13.5" thickBot="1">
      <c r="A47" s="4" t="s">
        <v>18</v>
      </c>
      <c r="B47" s="18"/>
      <c r="C47" s="33"/>
      <c r="D47" s="52">
        <f t="shared" ref="D47:AC47" si="108">D28-D45</f>
        <v>245761</v>
      </c>
      <c r="E47" s="53">
        <f t="shared" si="108"/>
        <v>205140</v>
      </c>
      <c r="F47" s="53">
        <f t="shared" si="108"/>
        <v>169423</v>
      </c>
      <c r="G47" s="53">
        <f t="shared" si="108"/>
        <v>169424</v>
      </c>
      <c r="H47" s="53">
        <f t="shared" si="108"/>
        <v>169425</v>
      </c>
      <c r="I47" s="53">
        <f t="shared" si="108"/>
        <v>169426</v>
      </c>
      <c r="J47" s="53">
        <f t="shared" si="108"/>
        <v>168650</v>
      </c>
      <c r="K47" s="53">
        <f t="shared" si="108"/>
        <v>168650</v>
      </c>
      <c r="L47" s="53">
        <f t="shared" si="108"/>
        <v>168650</v>
      </c>
      <c r="M47" s="53">
        <f t="shared" si="108"/>
        <v>168650</v>
      </c>
      <c r="N47" s="53">
        <f t="shared" si="108"/>
        <v>168650</v>
      </c>
      <c r="O47" s="53">
        <f t="shared" si="108"/>
        <v>189431</v>
      </c>
      <c r="P47" s="53">
        <f t="shared" si="108"/>
        <v>189431</v>
      </c>
      <c r="Q47" s="53">
        <f t="shared" si="108"/>
        <v>189431</v>
      </c>
      <c r="R47" s="53">
        <f t="shared" si="108"/>
        <v>189431</v>
      </c>
      <c r="S47" s="53">
        <f t="shared" si="108"/>
        <v>173393</v>
      </c>
      <c r="T47" s="53">
        <f t="shared" si="108"/>
        <v>173393</v>
      </c>
      <c r="U47" s="53">
        <f t="shared" si="108"/>
        <v>173393</v>
      </c>
      <c r="V47" s="53">
        <f t="shared" si="108"/>
        <v>173393</v>
      </c>
      <c r="W47" s="53">
        <f t="shared" si="108"/>
        <v>208656</v>
      </c>
      <c r="X47" s="53">
        <f t="shared" si="108"/>
        <v>208656</v>
      </c>
      <c r="Y47" s="53">
        <f t="shared" si="108"/>
        <v>208656</v>
      </c>
      <c r="Z47" s="53">
        <f t="shared" si="108"/>
        <v>208656</v>
      </c>
      <c r="AA47" s="53">
        <f t="shared" si="108"/>
        <v>208657</v>
      </c>
      <c r="AB47" s="53">
        <f t="shared" si="108"/>
        <v>243944</v>
      </c>
      <c r="AC47" s="52">
        <f t="shared" si="108"/>
        <v>243944</v>
      </c>
    </row>
    <row r="48" spans="1:29">
      <c r="A48" s="18"/>
      <c r="B48" s="17"/>
      <c r="C48" s="38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>
      <c r="A49" s="20"/>
      <c r="B49" s="21"/>
      <c r="C49" s="38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spans="1:29">
      <c r="A50" s="18" t="s">
        <v>19</v>
      </c>
      <c r="B50" s="21"/>
      <c r="C50" s="38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spans="1:29">
      <c r="A51" s="18"/>
      <c r="B51" s="22" t="s">
        <v>0</v>
      </c>
      <c r="C51" s="38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s="15" customFormat="1">
      <c r="B52" s="15" t="s">
        <v>20</v>
      </c>
      <c r="C52" s="39" t="s">
        <v>21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</row>
    <row r="53" spans="1:29">
      <c r="A53" s="20"/>
      <c r="B53" s="17" t="s">
        <v>5</v>
      </c>
      <c r="C53" s="39" t="s">
        <v>21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</row>
    <row r="54" spans="1:29">
      <c r="A54" s="20"/>
      <c r="B54" s="17" t="s">
        <v>6</v>
      </c>
      <c r="C54" s="39" t="s">
        <v>21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</row>
    <row r="55" spans="1:29">
      <c r="A55" s="20"/>
      <c r="B55" s="15"/>
      <c r="C55" s="38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>
      <c r="A56" s="20"/>
      <c r="B56" s="14" t="s">
        <v>22</v>
      </c>
      <c r="C56" s="38"/>
      <c r="D56" s="50">
        <f t="shared" ref="D56:F56" si="109">SUM(D52:D54)</f>
        <v>0</v>
      </c>
      <c r="E56" s="51">
        <f t="shared" si="109"/>
        <v>0</v>
      </c>
      <c r="F56" s="51">
        <f t="shared" si="109"/>
        <v>0</v>
      </c>
      <c r="G56" s="51">
        <f t="shared" ref="G56:M56" si="110">SUM(G52:G54)</f>
        <v>0</v>
      </c>
      <c r="H56" s="51">
        <f t="shared" si="110"/>
        <v>0</v>
      </c>
      <c r="I56" s="51">
        <f t="shared" si="110"/>
        <v>0</v>
      </c>
      <c r="J56" s="51">
        <f t="shared" si="110"/>
        <v>0</v>
      </c>
      <c r="K56" s="51">
        <f t="shared" si="110"/>
        <v>0</v>
      </c>
      <c r="L56" s="51">
        <f t="shared" si="110"/>
        <v>0</v>
      </c>
      <c r="M56" s="51">
        <f t="shared" si="110"/>
        <v>0</v>
      </c>
      <c r="N56" s="51">
        <f t="shared" ref="N56:S56" si="111">SUM(N52:N54)</f>
        <v>0</v>
      </c>
      <c r="O56" s="51">
        <f t="shared" si="111"/>
        <v>0</v>
      </c>
      <c r="P56" s="51">
        <f t="shared" si="111"/>
        <v>0</v>
      </c>
      <c r="Q56" s="51">
        <f t="shared" si="111"/>
        <v>0</v>
      </c>
      <c r="R56" s="51">
        <f t="shared" si="111"/>
        <v>0</v>
      </c>
      <c r="S56" s="51">
        <f t="shared" si="111"/>
        <v>0</v>
      </c>
      <c r="T56" s="51">
        <f t="shared" ref="T56:X56" si="112">SUM(T52:T54)</f>
        <v>0</v>
      </c>
      <c r="U56" s="51">
        <f t="shared" si="112"/>
        <v>0</v>
      </c>
      <c r="V56" s="51">
        <f t="shared" si="112"/>
        <v>0</v>
      </c>
      <c r="W56" s="51">
        <f t="shared" si="112"/>
        <v>0</v>
      </c>
      <c r="X56" s="51">
        <f t="shared" si="112"/>
        <v>0</v>
      </c>
      <c r="Y56" s="51">
        <f t="shared" ref="Y56:Z56" si="113">SUM(Y52:Y54)</f>
        <v>0</v>
      </c>
      <c r="Z56" s="51">
        <f t="shared" si="113"/>
        <v>0</v>
      </c>
      <c r="AA56" s="51">
        <f t="shared" ref="AA56:AC56" si="114">SUM(AA52:AA54)</f>
        <v>0</v>
      </c>
      <c r="AB56" s="51">
        <f t="shared" si="114"/>
        <v>0</v>
      </c>
      <c r="AC56" s="50">
        <f t="shared" si="114"/>
        <v>0</v>
      </c>
    </row>
    <row r="57" spans="1:29">
      <c r="A57" s="20"/>
      <c r="B57" s="17"/>
      <c r="C57" s="38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>
      <c r="A58" s="18" t="s">
        <v>23</v>
      </c>
      <c r="B58" s="17"/>
      <c r="C58" s="38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spans="1:29">
      <c r="A59" s="18"/>
      <c r="B59" s="22" t="s">
        <v>1</v>
      </c>
      <c r="C59" s="38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>
      <c r="A60" s="18"/>
      <c r="B60" s="17" t="s">
        <v>35</v>
      </c>
      <c r="C60" s="38" t="s">
        <v>36</v>
      </c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</row>
    <row r="61" spans="1:29">
      <c r="A61" s="22"/>
      <c r="B61" s="17" t="s">
        <v>68</v>
      </c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</row>
    <row r="62" spans="1:29">
      <c r="A62" s="22"/>
      <c r="B62" s="23"/>
      <c r="C62" s="34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spans="1:29">
      <c r="B63" s="4" t="s">
        <v>24</v>
      </c>
      <c r="C63" s="34"/>
      <c r="D63" s="50">
        <f t="shared" ref="D63:F63" si="115">SUM(D60:D61)</f>
        <v>0</v>
      </c>
      <c r="E63" s="51">
        <f t="shared" si="115"/>
        <v>0</v>
      </c>
      <c r="F63" s="51">
        <f t="shared" si="115"/>
        <v>0</v>
      </c>
      <c r="G63" s="51">
        <f t="shared" ref="G63:M63" si="116">SUM(G60:G61)</f>
        <v>0</v>
      </c>
      <c r="H63" s="51">
        <f t="shared" si="116"/>
        <v>0</v>
      </c>
      <c r="I63" s="51">
        <f t="shared" si="116"/>
        <v>0</v>
      </c>
      <c r="J63" s="51">
        <f t="shared" si="116"/>
        <v>0</v>
      </c>
      <c r="K63" s="51">
        <f t="shared" si="116"/>
        <v>0</v>
      </c>
      <c r="L63" s="51">
        <f t="shared" si="116"/>
        <v>0</v>
      </c>
      <c r="M63" s="51">
        <f t="shared" si="116"/>
        <v>0</v>
      </c>
      <c r="N63" s="51">
        <f t="shared" ref="N63:S63" si="117">SUM(N60:N61)</f>
        <v>0</v>
      </c>
      <c r="O63" s="51">
        <f t="shared" si="117"/>
        <v>0</v>
      </c>
      <c r="P63" s="51">
        <f t="shared" si="117"/>
        <v>0</v>
      </c>
      <c r="Q63" s="51">
        <f t="shared" si="117"/>
        <v>0</v>
      </c>
      <c r="R63" s="51">
        <f t="shared" si="117"/>
        <v>0</v>
      </c>
      <c r="S63" s="51">
        <f t="shared" si="117"/>
        <v>0</v>
      </c>
      <c r="T63" s="51">
        <f t="shared" ref="T63:X63" si="118">SUM(T60:T61)</f>
        <v>0</v>
      </c>
      <c r="U63" s="51">
        <f t="shared" si="118"/>
        <v>0</v>
      </c>
      <c r="V63" s="51">
        <f t="shared" si="118"/>
        <v>0</v>
      </c>
      <c r="W63" s="51">
        <f t="shared" si="118"/>
        <v>0</v>
      </c>
      <c r="X63" s="51">
        <f t="shared" si="118"/>
        <v>0</v>
      </c>
      <c r="Y63" s="51">
        <f t="shared" ref="Y63:Z63" si="119">SUM(Y60:Y61)</f>
        <v>0</v>
      </c>
      <c r="Z63" s="51">
        <f t="shared" si="119"/>
        <v>0</v>
      </c>
      <c r="AA63" s="51">
        <f t="shared" ref="AA63:AC63" si="120">SUM(AA60:AA61)</f>
        <v>0</v>
      </c>
      <c r="AB63" s="51">
        <f t="shared" si="120"/>
        <v>0</v>
      </c>
      <c r="AC63" s="50">
        <f t="shared" si="120"/>
        <v>0</v>
      </c>
    </row>
    <row r="64" spans="1:29">
      <c r="B64" s="17"/>
      <c r="C64" s="38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s="4" customFormat="1" ht="13.5" thickBot="1">
      <c r="A65" s="4" t="s">
        <v>25</v>
      </c>
      <c r="C65" s="35"/>
      <c r="D65" s="54">
        <f t="shared" ref="D65:F65" si="121">D47+D56+D63</f>
        <v>245761</v>
      </c>
      <c r="E65" s="55">
        <f t="shared" si="121"/>
        <v>205140</v>
      </c>
      <c r="F65" s="55">
        <f t="shared" si="121"/>
        <v>169423</v>
      </c>
      <c r="G65" s="55">
        <f t="shared" ref="G65:M65" si="122">G47+G56+G63</f>
        <v>169424</v>
      </c>
      <c r="H65" s="55">
        <f t="shared" si="122"/>
        <v>169425</v>
      </c>
      <c r="I65" s="55">
        <f t="shared" si="122"/>
        <v>169426</v>
      </c>
      <c r="J65" s="55">
        <f t="shared" si="122"/>
        <v>168650</v>
      </c>
      <c r="K65" s="55">
        <f t="shared" si="122"/>
        <v>168650</v>
      </c>
      <c r="L65" s="55">
        <f t="shared" si="122"/>
        <v>168650</v>
      </c>
      <c r="M65" s="55">
        <f t="shared" si="122"/>
        <v>168650</v>
      </c>
      <c r="N65" s="55">
        <f t="shared" ref="N65:S65" si="123">N47+N56+N63</f>
        <v>168650</v>
      </c>
      <c r="O65" s="55">
        <f t="shared" si="123"/>
        <v>189431</v>
      </c>
      <c r="P65" s="55">
        <f t="shared" si="123"/>
        <v>189431</v>
      </c>
      <c r="Q65" s="55">
        <f t="shared" si="123"/>
        <v>189431</v>
      </c>
      <c r="R65" s="55">
        <f t="shared" si="123"/>
        <v>189431</v>
      </c>
      <c r="S65" s="55">
        <f t="shared" si="123"/>
        <v>173393</v>
      </c>
      <c r="T65" s="55">
        <f t="shared" ref="T65:X65" si="124">T47+T56+T63</f>
        <v>173393</v>
      </c>
      <c r="U65" s="55">
        <f t="shared" si="124"/>
        <v>173393</v>
      </c>
      <c r="V65" s="55">
        <f t="shared" si="124"/>
        <v>173393</v>
      </c>
      <c r="W65" s="55">
        <f t="shared" si="124"/>
        <v>208656</v>
      </c>
      <c r="X65" s="55">
        <f t="shared" si="124"/>
        <v>208656</v>
      </c>
      <c r="Y65" s="55">
        <f t="shared" ref="Y65:Z65" si="125">Y47+Y56+Y63</f>
        <v>208656</v>
      </c>
      <c r="Z65" s="55">
        <f t="shared" si="125"/>
        <v>208656</v>
      </c>
      <c r="AA65" s="55">
        <f t="shared" ref="AA65:AC65" si="126">AA47+AA56+AA63</f>
        <v>208657</v>
      </c>
      <c r="AB65" s="55">
        <f t="shared" si="126"/>
        <v>243944</v>
      </c>
      <c r="AC65" s="55">
        <f t="shared" si="126"/>
        <v>243944</v>
      </c>
    </row>
    <row r="66" spans="1:29">
      <c r="B66" s="17"/>
      <c r="C66" s="19"/>
    </row>
    <row r="67" spans="1:29">
      <c r="A67" s="59" t="s">
        <v>37</v>
      </c>
      <c r="B67" s="59"/>
    </row>
    <row r="69" spans="1:29">
      <c r="A69" s="3">
        <v>1</v>
      </c>
      <c r="B69" s="3" t="s">
        <v>39</v>
      </c>
    </row>
    <row r="71" spans="1:29">
      <c r="A71" s="3">
        <v>2</v>
      </c>
      <c r="B71" s="3" t="s">
        <v>51</v>
      </c>
    </row>
    <row r="73" spans="1:29">
      <c r="A73" s="3">
        <v>3</v>
      </c>
      <c r="B73" s="3" t="s">
        <v>38</v>
      </c>
    </row>
    <row r="76" spans="1:29">
      <c r="B76" s="67" t="s">
        <v>47</v>
      </c>
    </row>
    <row r="77" spans="1:29">
      <c r="B77" s="66">
        <v>0</v>
      </c>
    </row>
  </sheetData>
  <mergeCells count="2">
    <mergeCell ref="C20:C25"/>
    <mergeCell ref="C32:C37"/>
  </mergeCells>
  <phoneticPr fontId="0" type="noConversion"/>
  <conditionalFormatting sqref="D10:AC10">
    <cfRule type="expression" dxfId="1" priority="1">
      <formula>D10&lt;0</formula>
    </cfRule>
  </conditionalFormatting>
  <conditionalFormatting sqref="D14:AC14">
    <cfRule type="expression" dxfId="0" priority="10">
      <formula>D$14&lt;$B$77</formula>
    </cfRule>
  </conditionalFormatting>
  <dataValidations disablePrompts="1" count="1">
    <dataValidation type="list" allowBlank="1" showInputMessage="1" showErrorMessage="1" sqref="D2:AC2">
      <formula1>"Actual,Estimate"</formula1>
    </dataValidation>
  </dataValidations>
  <hyperlinks>
    <hyperlink ref="C14" location="Cashflow!B77" display="Enter any overdraft limit in cell A77"/>
  </hyperlinks>
  <pageMargins left="0.19685039370078741" right="0.19685039370078741" top="0.23622047244094491" bottom="0.31496062992125984" header="0.15748031496062992" footer="0.15748031496062992"/>
  <pageSetup paperSize="8" scale="55" fitToHeight="3" orientation="landscape" r:id="rId1"/>
  <headerFooter alignWithMargins="0">
    <oddFooter>&amp;L&amp;F &amp;A&amp;CPage: &amp;P of &amp;N&amp;R&amp;D &amp;T</oddFooter>
  </headerFooter>
  <rowBreaks count="2" manualBreakCount="2">
    <brk id="29" max="16383" man="1"/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Cashflow</vt:lpstr>
      <vt:lpstr>data</vt:lpstr>
      <vt:lpstr>header</vt:lpstr>
      <vt:lpstr>Cashflow!Print_Area</vt:lpstr>
      <vt:lpstr>Cashflow!Print_Titles</vt:lpstr>
    </vt:vector>
  </TitlesOfParts>
  <Manager>Marcus Cake</Manager>
  <Company>Marcus Cake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cashflow forecast</dc:title>
  <dc:subject>Template cashflow forecast</dc:subject>
  <dc:creator>Marcus Cake</dc:creator>
  <cp:lastModifiedBy>Michael Craig</cp:lastModifiedBy>
  <cp:lastPrinted>2020-03-27T03:43:40Z</cp:lastPrinted>
  <dcterms:created xsi:type="dcterms:W3CDTF">2001-11-04T09:08:31Z</dcterms:created>
  <dcterms:modified xsi:type="dcterms:W3CDTF">2020-03-27T05:05:04Z</dcterms:modified>
</cp:coreProperties>
</file>